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2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omments3.xml" ContentType="application/vnd.openxmlformats-officedocument.spreadsheetml.comment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omments4.xml" ContentType="application/vnd.openxmlformats-officedocument.spreadsheetml.comments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omments5.xml" ContentType="application/vnd.openxmlformats-officedocument.spreadsheetml.comments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omments6.xml" ContentType="application/vnd.openxmlformats-officedocument.spreadsheetml.comments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0" yWindow="0" windowWidth="23040" windowHeight="8070"/>
  </bookViews>
  <sheets>
    <sheet name="INFORMATION" sheetId="4" r:id="rId1"/>
    <sheet name="LA" sheetId="1" r:id="rId2"/>
    <sheet name="1. A." sheetId="17" r:id="rId3"/>
    <sheet name="2.  A" sheetId="6" r:id="rId4"/>
    <sheet name="3. A." sheetId="16" r:id="rId5"/>
    <sheet name="4.A" sheetId="15" r:id="rId6"/>
    <sheet name="5. A." sheetId="14" r:id="rId7"/>
    <sheet name="Total Budget" sheetId="12" r:id="rId8"/>
    <sheet name="3. Sources of Funding" sheetId="5" r:id="rId9"/>
  </sheets>
  <definedNames>
    <definedName name="_1Àrea_d_impressió" localSheetId="2">'1. A.'!$A$1:$I$39</definedName>
    <definedName name="_2Àrea_d_impressió" localSheetId="8">'3. Sources of Funding'!$A$1:$O$21</definedName>
    <definedName name="_3Àrea_d_impressió" localSheetId="1">LA!$A$1:$I$88</definedName>
    <definedName name="_4Àrea_d_impressió" localSheetId="7">'Total Budget'!$A$1:$J$46</definedName>
    <definedName name="country">LA!$J$2:$J$3</definedName>
    <definedName name="_xlnm.Print_Titles" localSheetId="1">LA!$1:$2</definedName>
    <definedName name="_xlnm.Print_Area" localSheetId="1">LA!$A$1:$I$88</definedName>
    <definedName name="Z_913EDF2B_D796_4451_9DB9_A902841B443B_.wvu.PrintArea" localSheetId="1" hidden="1">LA!$A$1:$G$89</definedName>
    <definedName name="Z_F1BDF3DC_3A5A_4306_8C8E_CE2E405ED839_.wvu.PrintArea" localSheetId="1" hidden="1">LA!$A$1:$G$89</definedName>
  </definedNames>
  <calcPr calcId="145621"/>
  <customWorkbookViews>
    <customWorkbookView name="Agneta Lindqvist - Personal View" guid="{913EDF2B-D796-4451-9DB9-A902841B443B}" mergeInterval="0" personalView="1" maximized="1" windowWidth="1020" windowHeight="577" activeSheetId="1"/>
    <customWorkbookView name="florean - Personal View" guid="{F1BDF3DC-3A5A-4306-8C8E-CE2E405ED839}" mergeInterval="0" personalView="1" maximized="1" windowWidth="835" windowHeight="367" activeSheetId="2"/>
  </customWorkbookViews>
</workbook>
</file>

<file path=xl/calcChain.xml><?xml version="1.0" encoding="utf-8"?>
<calcChain xmlns="http://schemas.openxmlformats.org/spreadsheetml/2006/main">
  <c r="F69" i="1" l="1"/>
  <c r="B14" i="5"/>
  <c r="L14" i="5" l="1"/>
  <c r="H14" i="5"/>
  <c r="F36" i="12" l="1"/>
  <c r="F31" i="12"/>
  <c r="F17" i="12"/>
  <c r="F12" i="12"/>
  <c r="E30" i="12"/>
  <c r="E20" i="12"/>
  <c r="E13" i="12"/>
  <c r="D11" i="12"/>
  <c r="F83" i="14"/>
  <c r="F82" i="14"/>
  <c r="F81" i="14"/>
  <c r="H37" i="12" s="1"/>
  <c r="F80" i="14"/>
  <c r="F79" i="14"/>
  <c r="F78" i="14" s="1"/>
  <c r="H36" i="12" s="1"/>
  <c r="F77" i="14"/>
  <c r="F76" i="14"/>
  <c r="F75" i="14" s="1"/>
  <c r="H35" i="12" s="1"/>
  <c r="F72" i="14"/>
  <c r="F71" i="14"/>
  <c r="F70" i="14"/>
  <c r="H32" i="12" s="1"/>
  <c r="F69" i="14"/>
  <c r="F68" i="14"/>
  <c r="F67" i="14" s="1"/>
  <c r="F66" i="14"/>
  <c r="F65" i="14"/>
  <c r="F64" i="14" s="1"/>
  <c r="H30" i="12" s="1"/>
  <c r="F61" i="14"/>
  <c r="F60" i="14"/>
  <c r="F58" i="14"/>
  <c r="F56" i="14" s="1"/>
  <c r="H26" i="12" s="1"/>
  <c r="F57" i="14"/>
  <c r="F55" i="14"/>
  <c r="F54" i="14"/>
  <c r="F53" i="14" s="1"/>
  <c r="H25" i="12" s="1"/>
  <c r="F52" i="14"/>
  <c r="F51" i="14"/>
  <c r="F50" i="14" s="1"/>
  <c r="H24" i="12" s="1"/>
  <c r="F49" i="14"/>
  <c r="F48" i="14"/>
  <c r="F46" i="14"/>
  <c r="F45" i="14"/>
  <c r="F43" i="14"/>
  <c r="F41" i="14" s="1"/>
  <c r="H21" i="12" s="1"/>
  <c r="F42" i="14"/>
  <c r="F40" i="14"/>
  <c r="F39" i="14"/>
  <c r="F38" i="14" s="1"/>
  <c r="H20" i="12" s="1"/>
  <c r="F35" i="14"/>
  <c r="F34" i="14"/>
  <c r="F33" i="14" s="1"/>
  <c r="H17" i="12" s="1"/>
  <c r="F32" i="14"/>
  <c r="F31" i="14"/>
  <c r="F30" i="14" s="1"/>
  <c r="H16" i="12" s="1"/>
  <c r="F27" i="14"/>
  <c r="F26" i="14"/>
  <c r="F25" i="14"/>
  <c r="H13" i="12" s="1"/>
  <c r="F24" i="14"/>
  <c r="F23" i="14"/>
  <c r="F22" i="14" s="1"/>
  <c r="H12" i="12" s="1"/>
  <c r="F21" i="14"/>
  <c r="F20" i="14"/>
  <c r="F19" i="14" s="1"/>
  <c r="H11" i="12" s="1"/>
  <c r="F16" i="14"/>
  <c r="F15" i="14"/>
  <c r="F14" i="14"/>
  <c r="H8" i="12" s="1"/>
  <c r="F13" i="14"/>
  <c r="F12" i="14"/>
  <c r="F11" i="14" s="1"/>
  <c r="H7" i="12" s="1"/>
  <c r="F10" i="14"/>
  <c r="F9" i="14"/>
  <c r="F8" i="14" s="1"/>
  <c r="H6" i="12" s="1"/>
  <c r="F7" i="14"/>
  <c r="F6" i="14"/>
  <c r="F83" i="15"/>
  <c r="F81" i="15" s="1"/>
  <c r="G37" i="12" s="1"/>
  <c r="F82" i="15"/>
  <c r="F80" i="15"/>
  <c r="F79" i="15"/>
  <c r="F78" i="15" s="1"/>
  <c r="G36" i="12" s="1"/>
  <c r="F77" i="15"/>
  <c r="F76" i="15"/>
  <c r="F75" i="15"/>
  <c r="G35" i="12" s="1"/>
  <c r="F72" i="15"/>
  <c r="F70" i="15" s="1"/>
  <c r="G32" i="12" s="1"/>
  <c r="F71" i="15"/>
  <c r="F69" i="15"/>
  <c r="F68" i="15"/>
  <c r="F67" i="15" s="1"/>
  <c r="G31" i="12" s="1"/>
  <c r="F66" i="15"/>
  <c r="F65" i="15"/>
  <c r="F64" i="15"/>
  <c r="G30" i="12" s="1"/>
  <c r="G29" i="12" s="1"/>
  <c r="F61" i="15"/>
  <c r="F59" i="15" s="1"/>
  <c r="F60" i="15"/>
  <c r="F58" i="15"/>
  <c r="G27" i="12" s="1"/>
  <c r="F57" i="15"/>
  <c r="F56" i="15" s="1"/>
  <c r="G26" i="12" s="1"/>
  <c r="F55" i="15"/>
  <c r="F54" i="15"/>
  <c r="F53" i="15"/>
  <c r="G25" i="12" s="1"/>
  <c r="F52" i="15"/>
  <c r="F51" i="15"/>
  <c r="F49" i="15"/>
  <c r="F48" i="15"/>
  <c r="F47" i="15"/>
  <c r="G23" i="12" s="1"/>
  <c r="F46" i="15"/>
  <c r="F45" i="15"/>
  <c r="F44" i="15" s="1"/>
  <c r="G22" i="12" s="1"/>
  <c r="F43" i="15"/>
  <c r="F42" i="15"/>
  <c r="F41" i="15" s="1"/>
  <c r="G21" i="12" s="1"/>
  <c r="F40" i="15"/>
  <c r="F39" i="15"/>
  <c r="F35" i="15"/>
  <c r="F34" i="15"/>
  <c r="F32" i="15"/>
  <c r="F31" i="15"/>
  <c r="F30" i="15"/>
  <c r="G16" i="12" s="1"/>
  <c r="F27" i="15"/>
  <c r="F26" i="15"/>
  <c r="F25" i="15" s="1"/>
  <c r="G13" i="12" s="1"/>
  <c r="F24" i="15"/>
  <c r="F23" i="15"/>
  <c r="F21" i="15"/>
  <c r="F20" i="15"/>
  <c r="F19" i="15"/>
  <c r="G11" i="12" s="1"/>
  <c r="F16" i="15"/>
  <c r="F14" i="15" s="1"/>
  <c r="G8" i="12" s="1"/>
  <c r="F15" i="15"/>
  <c r="F13" i="15"/>
  <c r="F12" i="15"/>
  <c r="F10" i="15"/>
  <c r="F9" i="15"/>
  <c r="F8" i="15"/>
  <c r="G6" i="12" s="1"/>
  <c r="F7" i="15"/>
  <c r="F6" i="15"/>
  <c r="F83" i="16"/>
  <c r="F82" i="16"/>
  <c r="F81" i="16" s="1"/>
  <c r="F37" i="12" s="1"/>
  <c r="F80" i="16"/>
  <c r="F79" i="16"/>
  <c r="F78" i="16" s="1"/>
  <c r="F77" i="16"/>
  <c r="F76" i="16"/>
  <c r="F72" i="16"/>
  <c r="F71" i="16"/>
  <c r="F70" i="16"/>
  <c r="F32" i="12" s="1"/>
  <c r="F69" i="16"/>
  <c r="F68" i="16"/>
  <c r="F67" i="16" s="1"/>
  <c r="F66" i="16"/>
  <c r="F65" i="16"/>
  <c r="F64" i="16" s="1"/>
  <c r="F61" i="16"/>
  <c r="F60" i="16"/>
  <c r="F59" i="16"/>
  <c r="F27" i="12" s="1"/>
  <c r="F58" i="16"/>
  <c r="F57" i="16"/>
  <c r="F56" i="16" s="1"/>
  <c r="F26" i="12" s="1"/>
  <c r="F55" i="16"/>
  <c r="F54" i="16"/>
  <c r="F53" i="16" s="1"/>
  <c r="F25" i="12" s="1"/>
  <c r="F52" i="16"/>
  <c r="F51" i="16"/>
  <c r="F50" i="16" s="1"/>
  <c r="F24" i="12" s="1"/>
  <c r="F49" i="16"/>
  <c r="F47" i="16" s="1"/>
  <c r="F23" i="12" s="1"/>
  <c r="F48" i="16"/>
  <c r="F46" i="16"/>
  <c r="F45" i="16"/>
  <c r="F44" i="16" s="1"/>
  <c r="F22" i="12" s="1"/>
  <c r="F43" i="16"/>
  <c r="F42" i="16"/>
  <c r="F41" i="16" s="1"/>
  <c r="F21" i="12" s="1"/>
  <c r="F40" i="16"/>
  <c r="F39" i="16"/>
  <c r="F35" i="16"/>
  <c r="F34" i="16"/>
  <c r="F33" i="16" s="1"/>
  <c r="F32" i="16"/>
  <c r="F31" i="16"/>
  <c r="F27" i="16"/>
  <c r="F26" i="16"/>
  <c r="F25" i="16"/>
  <c r="F13" i="12" s="1"/>
  <c r="F24" i="16"/>
  <c r="F23" i="16"/>
  <c r="F22" i="16" s="1"/>
  <c r="F21" i="16"/>
  <c r="F20" i="16"/>
  <c r="F19" i="16" s="1"/>
  <c r="F11" i="12" s="1"/>
  <c r="F10" i="12" s="1"/>
  <c r="F16" i="16"/>
  <c r="F15" i="16"/>
  <c r="F14" i="16"/>
  <c r="F8" i="12" s="1"/>
  <c r="F13" i="16"/>
  <c r="F12" i="16"/>
  <c r="F11" i="16" s="1"/>
  <c r="F7" i="12" s="1"/>
  <c r="F10" i="16"/>
  <c r="F9" i="16"/>
  <c r="F8" i="16" s="1"/>
  <c r="F6" i="12" s="1"/>
  <c r="F7" i="16"/>
  <c r="F6" i="16"/>
  <c r="F5" i="16" s="1"/>
  <c r="F5" i="12" s="1"/>
  <c r="F83" i="6"/>
  <c r="F82" i="6"/>
  <c r="F81" i="6" s="1"/>
  <c r="E37" i="12" s="1"/>
  <c r="F80" i="6"/>
  <c r="F79" i="6"/>
  <c r="F78" i="6" s="1"/>
  <c r="E36" i="12" s="1"/>
  <c r="F77" i="6"/>
  <c r="F76" i="6"/>
  <c r="F75" i="6"/>
  <c r="E35" i="12" s="1"/>
  <c r="F72" i="6"/>
  <c r="F71" i="6"/>
  <c r="F70" i="6" s="1"/>
  <c r="E32" i="12" s="1"/>
  <c r="F69" i="6"/>
  <c r="F68" i="6"/>
  <c r="F67" i="6" s="1"/>
  <c r="E31" i="12" s="1"/>
  <c r="F66" i="6"/>
  <c r="F65" i="6"/>
  <c r="F64" i="6"/>
  <c r="F61" i="6"/>
  <c r="F59" i="6" s="1"/>
  <c r="E27" i="12" s="1"/>
  <c r="F60" i="6"/>
  <c r="F58" i="6"/>
  <c r="F57" i="6"/>
  <c r="F56" i="6" s="1"/>
  <c r="E26" i="12" s="1"/>
  <c r="F55" i="6"/>
  <c r="F54" i="6"/>
  <c r="F53" i="6"/>
  <c r="E25" i="12" s="1"/>
  <c r="F52" i="6"/>
  <c r="F51" i="6"/>
  <c r="F49" i="6"/>
  <c r="F48" i="6"/>
  <c r="F47" i="6"/>
  <c r="E23" i="12" s="1"/>
  <c r="F46" i="6"/>
  <c r="F45" i="6"/>
  <c r="F44" i="6" s="1"/>
  <c r="E22" i="12" s="1"/>
  <c r="F43" i="6"/>
  <c r="F42" i="6"/>
  <c r="F41" i="6" s="1"/>
  <c r="E21" i="12" s="1"/>
  <c r="F40" i="6"/>
  <c r="F39" i="6"/>
  <c r="F38" i="6" s="1"/>
  <c r="F35" i="6"/>
  <c r="F34" i="6"/>
  <c r="F32" i="6"/>
  <c r="F31" i="6"/>
  <c r="F30" i="6"/>
  <c r="E16" i="12" s="1"/>
  <c r="F27" i="6"/>
  <c r="F26" i="6"/>
  <c r="F25" i="6"/>
  <c r="F24" i="6"/>
  <c r="F23" i="6"/>
  <c r="F21" i="6"/>
  <c r="F20" i="6"/>
  <c r="F19" i="6"/>
  <c r="E11" i="12" s="1"/>
  <c r="F16" i="6"/>
  <c r="F15" i="6"/>
  <c r="F14" i="6"/>
  <c r="E8" i="12" s="1"/>
  <c r="F13" i="6"/>
  <c r="F12" i="6"/>
  <c r="F10" i="6"/>
  <c r="F9" i="6"/>
  <c r="F8" i="6"/>
  <c r="E6" i="12" s="1"/>
  <c r="F7" i="6"/>
  <c r="F6" i="6"/>
  <c r="F83" i="17"/>
  <c r="F82" i="17"/>
  <c r="F81" i="17" s="1"/>
  <c r="D37" i="12" s="1"/>
  <c r="F80" i="17"/>
  <c r="F79" i="17"/>
  <c r="F78" i="17" s="1"/>
  <c r="D36" i="12" s="1"/>
  <c r="D34" i="12" s="1"/>
  <c r="F77" i="17"/>
  <c r="F76" i="17"/>
  <c r="F75" i="17" s="1"/>
  <c r="D35" i="12" s="1"/>
  <c r="F72" i="17"/>
  <c r="F71" i="17"/>
  <c r="F70" i="17" s="1"/>
  <c r="D32" i="12" s="1"/>
  <c r="F69" i="17"/>
  <c r="F68" i="17"/>
  <c r="F67" i="17" s="1"/>
  <c r="D31" i="12" s="1"/>
  <c r="F66" i="17"/>
  <c r="F64" i="17" s="1"/>
  <c r="D30" i="12" s="1"/>
  <c r="F65" i="17"/>
  <c r="F61" i="17"/>
  <c r="F60" i="17"/>
  <c r="F59" i="17" s="1"/>
  <c r="D27" i="12" s="1"/>
  <c r="F58" i="17"/>
  <c r="F57" i="17"/>
  <c r="F56" i="17" s="1"/>
  <c r="D26" i="12" s="1"/>
  <c r="F55" i="17"/>
  <c r="F53" i="17" s="1"/>
  <c r="D25" i="12" s="1"/>
  <c r="F54" i="17"/>
  <c r="F52" i="17"/>
  <c r="F51" i="17"/>
  <c r="F50" i="17" s="1"/>
  <c r="D24" i="12" s="1"/>
  <c r="F49" i="17"/>
  <c r="F48" i="17"/>
  <c r="F47" i="17"/>
  <c r="D23" i="12" s="1"/>
  <c r="F46" i="17"/>
  <c r="F45" i="17"/>
  <c r="F43" i="17"/>
  <c r="F42" i="17"/>
  <c r="F41" i="17"/>
  <c r="D21" i="12" s="1"/>
  <c r="F40" i="17"/>
  <c r="F39" i="17"/>
  <c r="F35" i="17"/>
  <c r="F34" i="17"/>
  <c r="F33" i="17" s="1"/>
  <c r="D17" i="12" s="1"/>
  <c r="F32" i="17"/>
  <c r="F31" i="17"/>
  <c r="F30" i="17"/>
  <c r="F27" i="17"/>
  <c r="F25" i="17" s="1"/>
  <c r="D13" i="12" s="1"/>
  <c r="F26" i="17"/>
  <c r="F24" i="17"/>
  <c r="F23" i="17"/>
  <c r="F21" i="17"/>
  <c r="F20" i="17"/>
  <c r="F19" i="17"/>
  <c r="F16" i="17"/>
  <c r="F14" i="17" s="1"/>
  <c r="D8" i="12" s="1"/>
  <c r="F15" i="17"/>
  <c r="F13" i="17"/>
  <c r="F12" i="17"/>
  <c r="F11" i="17" s="1"/>
  <c r="D7" i="12" s="1"/>
  <c r="F10" i="17"/>
  <c r="F9" i="17"/>
  <c r="F8" i="17"/>
  <c r="D6" i="12" s="1"/>
  <c r="F7" i="17"/>
  <c r="F6" i="17"/>
  <c r="F13" i="1"/>
  <c r="F12" i="1"/>
  <c r="F11" i="1" s="1"/>
  <c r="C7" i="12" s="1"/>
  <c r="F10" i="1"/>
  <c r="F9" i="1"/>
  <c r="E15" i="12" l="1"/>
  <c r="G10" i="12"/>
  <c r="G34" i="12"/>
  <c r="H15" i="12"/>
  <c r="E19" i="12"/>
  <c r="F63" i="16"/>
  <c r="F30" i="12"/>
  <c r="E34" i="12"/>
  <c r="H10" i="12"/>
  <c r="H34" i="12"/>
  <c r="E29" i="12"/>
  <c r="F34" i="12"/>
  <c r="F29" i="17"/>
  <c r="D29" i="12"/>
  <c r="F37" i="6"/>
  <c r="F63" i="6"/>
  <c r="F4" i="12"/>
  <c r="F38" i="15"/>
  <c r="F5" i="14"/>
  <c r="H5" i="12" s="1"/>
  <c r="H4" i="12" s="1"/>
  <c r="F44" i="14"/>
  <c r="H22" i="12" s="1"/>
  <c r="H19" i="12" s="1"/>
  <c r="F59" i="14"/>
  <c r="H27" i="12" s="1"/>
  <c r="D16" i="12"/>
  <c r="D15" i="12" s="1"/>
  <c r="F38" i="17"/>
  <c r="D20" i="12" s="1"/>
  <c r="D19" i="12" s="1"/>
  <c r="F5" i="6"/>
  <c r="E5" i="12" s="1"/>
  <c r="E4" i="12" s="1"/>
  <c r="F5" i="15"/>
  <c r="G5" i="12" s="1"/>
  <c r="F63" i="14"/>
  <c r="F86" i="14" s="1"/>
  <c r="F8" i="1"/>
  <c r="C6" i="12" s="1"/>
  <c r="I6" i="12" s="1"/>
  <c r="F5" i="17"/>
  <c r="F4" i="17" s="1"/>
  <c r="F44" i="17"/>
  <c r="D22" i="12" s="1"/>
  <c r="F11" i="6"/>
  <c r="E7" i="12" s="1"/>
  <c r="I7" i="12" s="1"/>
  <c r="F22" i="6"/>
  <c r="E12" i="12" s="1"/>
  <c r="E10" i="12" s="1"/>
  <c r="F33" i="6"/>
  <c r="E17" i="12" s="1"/>
  <c r="F50" i="6"/>
  <c r="E24" i="12" s="1"/>
  <c r="F30" i="16"/>
  <c r="F16" i="12" s="1"/>
  <c r="F15" i="12" s="1"/>
  <c r="F38" i="16"/>
  <c r="F75" i="16"/>
  <c r="F11" i="15"/>
  <c r="G7" i="12" s="1"/>
  <c r="F22" i="15"/>
  <c r="G12" i="12" s="1"/>
  <c r="F33" i="15"/>
  <c r="G17" i="12" s="1"/>
  <c r="F50" i="15"/>
  <c r="G24" i="12" s="1"/>
  <c r="F47" i="14"/>
  <c r="H23" i="12" s="1"/>
  <c r="H31" i="12"/>
  <c r="H29" i="12" s="1"/>
  <c r="D5" i="12"/>
  <c r="D4" i="12" s="1"/>
  <c r="F22" i="17"/>
  <c r="D12" i="12" s="1"/>
  <c r="D10" i="12" s="1"/>
  <c r="F29" i="12"/>
  <c r="G4" i="12"/>
  <c r="H39" i="12"/>
  <c r="F18" i="14"/>
  <c r="F29" i="14"/>
  <c r="F74" i="14"/>
  <c r="F85" i="14"/>
  <c r="H40" i="12" s="1"/>
  <c r="F63" i="15"/>
  <c r="F74" i="15"/>
  <c r="F4" i="15"/>
  <c r="F4" i="16"/>
  <c r="F18" i="16"/>
  <c r="F74" i="6"/>
  <c r="F18" i="6"/>
  <c r="F29" i="6"/>
  <c r="F63" i="17"/>
  <c r="F86" i="17" s="1"/>
  <c r="F74" i="17"/>
  <c r="B36" i="12"/>
  <c r="B35" i="12"/>
  <c r="F80" i="1"/>
  <c r="F79" i="1"/>
  <c r="F78" i="1" s="1"/>
  <c r="C36" i="12" s="1"/>
  <c r="I36" i="12" s="1"/>
  <c r="B37" i="12"/>
  <c r="F6" i="1"/>
  <c r="F7" i="1"/>
  <c r="F15" i="1"/>
  <c r="F16" i="1"/>
  <c r="F20" i="1"/>
  <c r="F21" i="1"/>
  <c r="F19" i="1" s="1"/>
  <c r="C11" i="12" s="1"/>
  <c r="I11" i="12" s="1"/>
  <c r="F23" i="1"/>
  <c r="F24" i="1"/>
  <c r="F26" i="1"/>
  <c r="F27" i="1"/>
  <c r="F31" i="1"/>
  <c r="F32" i="1"/>
  <c r="F34" i="1"/>
  <c r="F35" i="1"/>
  <c r="F39" i="1"/>
  <c r="F40" i="1"/>
  <c r="F42" i="1"/>
  <c r="F41" i="1" s="1"/>
  <c r="F43" i="1"/>
  <c r="F45" i="1"/>
  <c r="F46" i="1"/>
  <c r="F48" i="1"/>
  <c r="F49" i="1"/>
  <c r="F51" i="1"/>
  <c r="F52" i="1"/>
  <c r="F54" i="1"/>
  <c r="F55" i="1"/>
  <c r="F57" i="1"/>
  <c r="F58" i="1"/>
  <c r="F60" i="1"/>
  <c r="F61" i="1"/>
  <c r="F65" i="1"/>
  <c r="F66" i="1"/>
  <c r="F68" i="1"/>
  <c r="F71" i="1"/>
  <c r="F72" i="1"/>
  <c r="F76" i="1"/>
  <c r="F77" i="1"/>
  <c r="F82" i="1"/>
  <c r="F83" i="1"/>
  <c r="B6" i="5"/>
  <c r="D1" i="12"/>
  <c r="L6" i="5"/>
  <c r="J6" i="5"/>
  <c r="H6" i="5"/>
  <c r="D6" i="5"/>
  <c r="L8" i="5"/>
  <c r="J8" i="5"/>
  <c r="H8" i="5"/>
  <c r="F8" i="5"/>
  <c r="D8" i="5"/>
  <c r="B8" i="5"/>
  <c r="F6" i="5"/>
  <c r="N19" i="5"/>
  <c r="F25" i="1"/>
  <c r="C13" i="12" s="1"/>
  <c r="I13" i="12" s="1"/>
  <c r="F22" i="1"/>
  <c r="F14" i="1"/>
  <c r="C8" i="12" s="1"/>
  <c r="I8" i="12" s="1"/>
  <c r="F75" i="1"/>
  <c r="C35" i="12" s="1"/>
  <c r="F47" i="1"/>
  <c r="C23" i="12" s="1"/>
  <c r="I23" i="12" s="1"/>
  <c r="F5" i="1" l="1"/>
  <c r="C5" i="12" s="1"/>
  <c r="I5" i="12" s="1"/>
  <c r="F86" i="16"/>
  <c r="F37" i="14"/>
  <c r="F37" i="17"/>
  <c r="F29" i="15"/>
  <c r="F37" i="15"/>
  <c r="F86" i="15" s="1"/>
  <c r="G20" i="12"/>
  <c r="G19" i="12" s="1"/>
  <c r="F37" i="16"/>
  <c r="F20" i="12"/>
  <c r="F19" i="12" s="1"/>
  <c r="I35" i="12"/>
  <c r="F4" i="6"/>
  <c r="F86" i="6" s="1"/>
  <c r="F29" i="16"/>
  <c r="F18" i="15"/>
  <c r="F4" i="14"/>
  <c r="F74" i="16"/>
  <c r="F35" i="12"/>
  <c r="G15" i="12"/>
  <c r="F85" i="6"/>
  <c r="E40" i="12" s="1"/>
  <c r="H42" i="12"/>
  <c r="F67" i="1"/>
  <c r="C31" i="12" s="1"/>
  <c r="I31" i="12" s="1"/>
  <c r="C4" i="12"/>
  <c r="E39" i="12"/>
  <c r="E42" i="12" s="1"/>
  <c r="F18" i="17"/>
  <c r="F85" i="17" s="1"/>
  <c r="F88" i="14"/>
  <c r="F88" i="6"/>
  <c r="F38" i="1"/>
  <c r="C20" i="12" s="1"/>
  <c r="F56" i="1"/>
  <c r="C26" i="12" s="1"/>
  <c r="I26" i="12" s="1"/>
  <c r="F50" i="1"/>
  <c r="C24" i="12" s="1"/>
  <c r="I24" i="12" s="1"/>
  <c r="F44" i="1"/>
  <c r="C22" i="12" s="1"/>
  <c r="I22" i="12" s="1"/>
  <c r="F33" i="1"/>
  <c r="C17" i="12" s="1"/>
  <c r="I17" i="12" s="1"/>
  <c r="F30" i="1"/>
  <c r="F29" i="1" s="1"/>
  <c r="I4" i="12"/>
  <c r="F70" i="1"/>
  <c r="C32" i="12" s="1"/>
  <c r="I32" i="12" s="1"/>
  <c r="F59" i="1"/>
  <c r="C27" i="12" s="1"/>
  <c r="I27" i="12" s="1"/>
  <c r="F4" i="1"/>
  <c r="F81" i="1"/>
  <c r="F64" i="1"/>
  <c r="F53" i="1"/>
  <c r="C25" i="12" s="1"/>
  <c r="I25" i="12" s="1"/>
  <c r="C21" i="12"/>
  <c r="I21" i="12" s="1"/>
  <c r="C12" i="12"/>
  <c r="I12" i="12" s="1"/>
  <c r="F18" i="1"/>
  <c r="C16" i="12"/>
  <c r="I16" i="12" s="1"/>
  <c r="C30" i="12"/>
  <c r="I30" i="12" s="1"/>
  <c r="F88" i="17" l="1"/>
  <c r="D40" i="12"/>
  <c r="F37" i="1"/>
  <c r="F85" i="16"/>
  <c r="F85" i="15"/>
  <c r="G40" i="12" s="1"/>
  <c r="G39" i="12" s="1"/>
  <c r="G42" i="12" s="1"/>
  <c r="C19" i="12"/>
  <c r="I20" i="12"/>
  <c r="I19" i="12" s="1"/>
  <c r="F63" i="1"/>
  <c r="L12" i="5"/>
  <c r="M12" i="5" s="1"/>
  <c r="L18" i="5"/>
  <c r="M14" i="5" s="1"/>
  <c r="F12" i="5"/>
  <c r="G12" i="5" s="1"/>
  <c r="F18" i="5"/>
  <c r="D12" i="5"/>
  <c r="D18" i="5"/>
  <c r="D39" i="12"/>
  <c r="D42" i="12" s="1"/>
  <c r="C37" i="12"/>
  <c r="I37" i="12" s="1"/>
  <c r="F74" i="1"/>
  <c r="I29" i="12"/>
  <c r="C29" i="12"/>
  <c r="C15" i="12"/>
  <c r="I15" i="12"/>
  <c r="C10" i="12"/>
  <c r="I10" i="12"/>
  <c r="F86" i="1" l="1"/>
  <c r="F40" i="12"/>
  <c r="F39" i="12" s="1"/>
  <c r="F42" i="12" s="1"/>
  <c r="F88" i="16"/>
  <c r="F88" i="15"/>
  <c r="E12" i="5"/>
  <c r="F85" i="1"/>
  <c r="L16" i="5"/>
  <c r="M16" i="5" s="1"/>
  <c r="L20" i="5"/>
  <c r="F14" i="5"/>
  <c r="G14" i="5" s="1"/>
  <c r="F20" i="5"/>
  <c r="D14" i="5"/>
  <c r="E14" i="5" s="1"/>
  <c r="D20" i="5"/>
  <c r="I34" i="12"/>
  <c r="C34" i="12"/>
  <c r="H12" i="5" l="1"/>
  <c r="I12" i="5" s="1"/>
  <c r="H18" i="5"/>
  <c r="J18" i="5"/>
  <c r="J12" i="5"/>
  <c r="K12" i="5" s="1"/>
  <c r="F88" i="1"/>
  <c r="B18" i="5" s="1"/>
  <c r="B20" i="5" s="1"/>
  <c r="C40" i="12"/>
  <c r="I40" i="12" s="1"/>
  <c r="F16" i="5"/>
  <c r="G16" i="5" s="1"/>
  <c r="D16" i="5"/>
  <c r="E16" i="5" s="1"/>
  <c r="C39" i="12"/>
  <c r="C42" i="12" s="1"/>
  <c r="I39" i="12"/>
  <c r="I42" i="12" s="1"/>
  <c r="J14" i="5" l="1"/>
  <c r="J20" i="5"/>
  <c r="B12" i="5"/>
  <c r="C12" i="5" s="1"/>
  <c r="I14" i="5"/>
  <c r="H20" i="5"/>
  <c r="H16" i="5"/>
  <c r="I16" i="5" s="1"/>
  <c r="H44" i="12"/>
  <c r="F44" i="12"/>
  <c r="G44" i="12"/>
  <c r="E44" i="12"/>
  <c r="C44" i="12"/>
  <c r="B16" i="5" l="1"/>
  <c r="C16" i="5" s="1"/>
  <c r="K14" i="5"/>
  <c r="N14" i="5"/>
  <c r="N12" i="5"/>
  <c r="J16" i="5"/>
  <c r="K16" i="5" s="1"/>
  <c r="J34" i="12"/>
  <c r="J4" i="12"/>
  <c r="D44" i="12"/>
  <c r="I44" i="12" s="1"/>
  <c r="J19" i="12"/>
  <c r="J10" i="12"/>
  <c r="J15" i="12"/>
  <c r="J29" i="12"/>
  <c r="J39" i="12"/>
  <c r="N16" i="5" l="1"/>
  <c r="N18" i="5" s="1"/>
  <c r="O16" i="5" s="1"/>
  <c r="N20" i="5"/>
  <c r="O12" i="5"/>
  <c r="O14" i="5"/>
  <c r="C14" i="5"/>
</calcChain>
</file>

<file path=xl/comments1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2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>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3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4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5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6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sharedStrings.xml><?xml version="1.0" encoding="utf-8"?>
<sst xmlns="http://schemas.openxmlformats.org/spreadsheetml/2006/main" count="884" uniqueCount="169">
  <si>
    <t>Unit</t>
  </si>
  <si>
    <t># of units</t>
  </si>
  <si>
    <t>Costs</t>
  </si>
  <si>
    <t>1.1</t>
  </si>
  <si>
    <t>2.1</t>
  </si>
  <si>
    <t>3.</t>
  </si>
  <si>
    <t>Investment/Works</t>
  </si>
  <si>
    <t>No.</t>
  </si>
  <si>
    <t>Human Resources</t>
  </si>
  <si>
    <t>Travel</t>
  </si>
  <si>
    <t>Equipment and supplies</t>
  </si>
  <si>
    <t>Publications</t>
  </si>
  <si>
    <t>Translation, interpreters</t>
  </si>
  <si>
    <t>Financial services (bank guarantee costs etc.)</t>
  </si>
  <si>
    <t>Services</t>
  </si>
  <si>
    <t>Country:</t>
  </si>
  <si>
    <t>HU</t>
  </si>
  <si>
    <t>SK</t>
  </si>
  <si>
    <t>RO</t>
  </si>
  <si>
    <t>UA</t>
  </si>
  <si>
    <t>Oszlop1</t>
  </si>
  <si>
    <t>Share %</t>
  </si>
  <si>
    <t>Studies, research</t>
  </si>
  <si>
    <t>Country</t>
  </si>
  <si>
    <t>Amount (EUR)</t>
  </si>
  <si>
    <t>Own contribution</t>
  </si>
  <si>
    <t>Total costs</t>
  </si>
  <si>
    <t>Total eligible costs expected</t>
  </si>
  <si>
    <t>Total amount of  the project</t>
  </si>
  <si>
    <t>ENI contribution</t>
  </si>
  <si>
    <t>State contribution</t>
  </si>
  <si>
    <t>SOURCES</t>
  </si>
  <si>
    <t>Official Name of the Organisation
 (in English)</t>
  </si>
  <si>
    <t>Costs (in EUR)
(in EUR)</t>
  </si>
  <si>
    <t>Planned revenue</t>
  </si>
  <si>
    <t>Unit rate (in EUR)</t>
  </si>
  <si>
    <t>Costs (in EUR)</t>
  </si>
  <si>
    <t>1.2</t>
  </si>
  <si>
    <t>1</t>
  </si>
  <si>
    <t>3.1</t>
  </si>
  <si>
    <t>3.2</t>
  </si>
  <si>
    <t>4.</t>
  </si>
  <si>
    <t>4.1</t>
  </si>
  <si>
    <t>4.2</t>
  </si>
  <si>
    <t>5.1</t>
  </si>
  <si>
    <t>5.2</t>
  </si>
  <si>
    <t>6</t>
  </si>
  <si>
    <t>6.1</t>
  </si>
  <si>
    <t>6.2</t>
  </si>
  <si>
    <t>Office rent</t>
  </si>
  <si>
    <t>Consumables (Preparation of project documentation)</t>
  </si>
  <si>
    <t>8</t>
  </si>
  <si>
    <t>2</t>
  </si>
  <si>
    <t>5.</t>
  </si>
  <si>
    <t>6.3</t>
  </si>
  <si>
    <t>7.</t>
  </si>
  <si>
    <t>7.1</t>
  </si>
  <si>
    <t>1.3</t>
  </si>
  <si>
    <t>Description of budget line (max. 250 caracters)</t>
  </si>
  <si>
    <t>5. Applicant:</t>
  </si>
  <si>
    <t>Lead Applicant:</t>
  </si>
  <si>
    <t>1. Applicant:</t>
  </si>
  <si>
    <t>2.1.1</t>
  </si>
  <si>
    <t>2.1.2</t>
  </si>
  <si>
    <t>2.2.1</t>
  </si>
  <si>
    <t>2.2.2</t>
  </si>
  <si>
    <t>3.1.1</t>
  </si>
  <si>
    <t>3.1.2</t>
  </si>
  <si>
    <t>3.2.2</t>
  </si>
  <si>
    <t>4.1.1</t>
  </si>
  <si>
    <t>4.1.2</t>
  </si>
  <si>
    <t>4.2.1</t>
  </si>
  <si>
    <t>4.2.2</t>
  </si>
  <si>
    <t>5.1.1</t>
  </si>
  <si>
    <t>5.1.2</t>
  </si>
  <si>
    <t>5.2.1</t>
  </si>
  <si>
    <t>5.2.2</t>
  </si>
  <si>
    <t>6.1.1</t>
  </si>
  <si>
    <t>6.1.2</t>
  </si>
  <si>
    <t>6.2.1</t>
  </si>
  <si>
    <t>6.2.2</t>
  </si>
  <si>
    <t>6.3.1</t>
  </si>
  <si>
    <t>6.3.2</t>
  </si>
  <si>
    <t>BUDGET  OF  THE  PROJECT</t>
  </si>
  <si>
    <t>Salaries of internal professional staff</t>
  </si>
  <si>
    <t>5.3</t>
  </si>
  <si>
    <t>5.3.1</t>
  </si>
  <si>
    <t>5.3.2</t>
  </si>
  <si>
    <t>Others</t>
  </si>
  <si>
    <t>1.1.1</t>
  </si>
  <si>
    <t>1.1.2</t>
  </si>
  <si>
    <t>1.2.1</t>
  </si>
  <si>
    <t>1.2.2</t>
  </si>
  <si>
    <t>1.3.1</t>
  </si>
  <si>
    <t>1.3.2</t>
  </si>
  <si>
    <t xml:space="preserve">Others </t>
  </si>
  <si>
    <t>PROJECT  BUDGET  PER  APPLICANT</t>
  </si>
  <si>
    <t>Purchase or rent of equipment</t>
  </si>
  <si>
    <t>Administrative costs</t>
  </si>
  <si>
    <t>Costs of events (conferences, seminars etc.)</t>
  </si>
  <si>
    <t>2. Applicant:</t>
  </si>
  <si>
    <t>4. Applicant:</t>
  </si>
  <si>
    <t>3. Applicant:</t>
  </si>
  <si>
    <t>LA</t>
  </si>
  <si>
    <t>1. A.</t>
  </si>
  <si>
    <t>2. A.</t>
  </si>
  <si>
    <t xml:space="preserve">3. A. </t>
  </si>
  <si>
    <t xml:space="preserve">4. A. </t>
  </si>
  <si>
    <t>5. A.</t>
  </si>
  <si>
    <t>International travel cost for project staff 
(including travel and subsistence costs)</t>
  </si>
  <si>
    <t>Inland travel cost for project staff 
(including travel and subsistence costs)</t>
  </si>
  <si>
    <t>Travel costs for other stakeholders</t>
  </si>
  <si>
    <t>Expenditure verification</t>
  </si>
  <si>
    <t xml:space="preserve">Project dedicated office </t>
  </si>
  <si>
    <t>Project Dedicated Office</t>
  </si>
  <si>
    <t>1.4</t>
  </si>
  <si>
    <t>1.4.1</t>
  </si>
  <si>
    <t>1.4.2</t>
  </si>
  <si>
    <t>Salaries of internal project communication manager</t>
  </si>
  <si>
    <t>Salaries of internal project financial manager</t>
  </si>
  <si>
    <t>Salaries of internal project manager</t>
  </si>
  <si>
    <t>Costs of Expenditure Verification</t>
  </si>
  <si>
    <t>Costs of events (conferences, seminars)</t>
  </si>
  <si>
    <t>2.2.</t>
  </si>
  <si>
    <t>2.3</t>
  </si>
  <si>
    <t>2.3.1</t>
  </si>
  <si>
    <t>2.3.2</t>
  </si>
  <si>
    <t>3</t>
  </si>
  <si>
    <t>3.2.1.</t>
  </si>
  <si>
    <t>4</t>
  </si>
  <si>
    <t>4.3</t>
  </si>
  <si>
    <t>4.3.1</t>
  </si>
  <si>
    <t>4.3.2</t>
  </si>
  <si>
    <t>4.4</t>
  </si>
  <si>
    <t>4.4.1</t>
  </si>
  <si>
    <t>4.4.2</t>
  </si>
  <si>
    <t>4.5</t>
  </si>
  <si>
    <t>4.5.1</t>
  </si>
  <si>
    <t>4.5.2</t>
  </si>
  <si>
    <t>4.6</t>
  </si>
  <si>
    <t>4.6.1</t>
  </si>
  <si>
    <t>4.6.2</t>
  </si>
  <si>
    <t>4.7</t>
  </si>
  <si>
    <t>4.7.1</t>
  </si>
  <si>
    <t>4.7.2</t>
  </si>
  <si>
    <t>4.8</t>
  </si>
  <si>
    <t>4.8.1</t>
  </si>
  <si>
    <t>4.8.2</t>
  </si>
  <si>
    <t>5</t>
  </si>
  <si>
    <t>7</t>
  </si>
  <si>
    <t>Administrative costs (max. 2% of direct cost without infrastructure component (1+2+3+4+) but less than 60000 EUR)</t>
  </si>
  <si>
    <t>Total eligible costs (1+2+3+4+5+6+7)</t>
  </si>
  <si>
    <t>6.</t>
  </si>
  <si>
    <t>8.</t>
  </si>
  <si>
    <t>Project Title:</t>
  </si>
  <si>
    <t>Lead Applicant</t>
  </si>
  <si>
    <t>1. Applicant</t>
  </si>
  <si>
    <t>2. Applicant</t>
  </si>
  <si>
    <t>3. Applicant</t>
  </si>
  <si>
    <t>4. Applicant</t>
  </si>
  <si>
    <t>5. Applicant</t>
  </si>
  <si>
    <t>Share by Applicants</t>
  </si>
  <si>
    <t>Financial services (bank costs etc.)</t>
  </si>
  <si>
    <t>Reconstruction, works</t>
  </si>
  <si>
    <t>Visibility and communication actions</t>
  </si>
  <si>
    <t>Construction,  works</t>
  </si>
  <si>
    <t>Studies, technical documentations, permissions</t>
  </si>
  <si>
    <t>FLAT RATE</t>
  </si>
  <si>
    <t>Administrative costs (FLAT RATE - max. 2% of direct cost without infrastructure component (1+2+3+4+5) but less than 60000 EUR/project)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</si>
</sst>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04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4" tint="0.3999755851924192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/>
  </cellStyleXfs>
  <cellXfs count="2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5" fillId="0" borderId="1" xfId="0" applyFont="1" applyBorder="1"/>
    <xf numFmtId="0" fontId="2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5" fillId="0" borderId="1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0" fontId="0" fillId="2" borderId="0" xfId="0" applyFill="1"/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0" fillId="0" borderId="10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0" xfId="0" applyFill="1"/>
    <xf numFmtId="0" fontId="2" fillId="0" borderId="11" xfId="0" applyFont="1" applyBorder="1" applyAlignment="1">
      <alignment wrapText="1"/>
    </xf>
    <xf numFmtId="49" fontId="4" fillId="0" borderId="13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4" fillId="0" borderId="13" xfId="0" applyFont="1" applyFill="1" applyBorder="1" applyAlignment="1">
      <alignment horizontal="center" wrapText="1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2" fillId="2" borderId="16" xfId="0" applyFont="1" applyFill="1" applyBorder="1" applyAlignment="1"/>
    <xf numFmtId="10" fontId="3" fillId="2" borderId="13" xfId="0" applyNumberFormat="1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9" xfId="0" applyNumberFormat="1" applyFont="1" applyBorder="1"/>
    <xf numFmtId="2" fontId="3" fillId="2" borderId="1" xfId="0" applyNumberFormat="1" applyFont="1" applyFill="1" applyBorder="1" applyAlignment="1">
      <alignment horizontal="center"/>
    </xf>
    <xf numFmtId="2" fontId="2" fillId="2" borderId="17" xfId="0" applyNumberFormat="1" applyFont="1" applyFill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2" fontId="2" fillId="0" borderId="12" xfId="0" applyNumberFormat="1" applyFont="1" applyBorder="1" applyAlignment="1">
      <alignment horizontal="center"/>
    </xf>
    <xf numFmtId="2" fontId="2" fillId="0" borderId="12" xfId="0" applyNumberFormat="1" applyFont="1" applyBorder="1"/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/>
    <xf numFmtId="2" fontId="0" fillId="0" borderId="2" xfId="0" applyNumberFormat="1" applyBorder="1" applyAlignment="1">
      <alignment horizontal="center"/>
    </xf>
    <xf numFmtId="2" fontId="0" fillId="0" borderId="2" xfId="0" applyNumberFormat="1" applyBorder="1"/>
    <xf numFmtId="2" fontId="3" fillId="2" borderId="13" xfId="0" applyNumberFormat="1" applyFont="1" applyFill="1" applyBorder="1" applyAlignment="1">
      <alignment horizontal="center"/>
    </xf>
    <xf numFmtId="2" fontId="2" fillId="2" borderId="7" xfId="0" applyNumberFormat="1" applyFont="1" applyFill="1" applyBorder="1"/>
    <xf numFmtId="10" fontId="3" fillId="0" borderId="18" xfId="0" applyNumberFormat="1" applyFont="1" applyBorder="1" applyAlignment="1">
      <alignment horizontal="center"/>
    </xf>
    <xf numFmtId="10" fontId="0" fillId="0" borderId="19" xfId="0" applyNumberFormat="1" applyBorder="1" applyAlignment="1">
      <alignment horizontal="center"/>
    </xf>
    <xf numFmtId="2" fontId="5" fillId="2" borderId="2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10" fontId="0" fillId="0" borderId="0" xfId="2" applyNumberFormat="1" applyFont="1"/>
    <xf numFmtId="2" fontId="3" fillId="0" borderId="17" xfId="0" applyNumberFormat="1" applyFont="1" applyBorder="1"/>
    <xf numFmtId="2" fontId="0" fillId="0" borderId="21" xfId="0" applyNumberFormat="1" applyBorder="1"/>
    <xf numFmtId="2" fontId="3" fillId="2" borderId="7" xfId="0" applyNumberFormat="1" applyFont="1" applyFill="1" applyBorder="1" applyAlignment="1">
      <alignment horizontal="center"/>
    </xf>
    <xf numFmtId="2" fontId="3" fillId="2" borderId="12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0" fontId="3" fillId="2" borderId="11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2" fontId="3" fillId="0" borderId="21" xfId="0" applyNumberFormat="1" applyFont="1" applyFill="1" applyBorder="1" applyAlignment="1">
      <alignment horizontal="center"/>
    </xf>
    <xf numFmtId="2" fontId="3" fillId="0" borderId="22" xfId="0" applyNumberFormat="1" applyFont="1" applyFill="1" applyBorder="1" applyAlignment="1">
      <alignment horizontal="center"/>
    </xf>
    <xf numFmtId="2" fontId="2" fillId="0" borderId="23" xfId="0" applyNumberFormat="1" applyFont="1" applyFill="1" applyBorder="1"/>
    <xf numFmtId="10" fontId="2" fillId="0" borderId="24" xfId="0" applyNumberFormat="1" applyFont="1" applyFill="1" applyBorder="1"/>
    <xf numFmtId="2" fontId="2" fillId="0" borderId="25" xfId="0" applyNumberFormat="1" applyFont="1" applyFill="1" applyBorder="1"/>
    <xf numFmtId="10" fontId="2" fillId="0" borderId="26" xfId="0" applyNumberFormat="1" applyFont="1" applyFill="1" applyBorder="1" applyAlignment="1">
      <alignment horizontal="center"/>
    </xf>
    <xf numFmtId="10" fontId="2" fillId="0" borderId="27" xfId="0" applyNumberFormat="1" applyFont="1" applyFill="1" applyBorder="1"/>
    <xf numFmtId="10" fontId="2" fillId="0" borderId="27" xfId="0" applyNumberFormat="1" applyFont="1" applyFill="1" applyBorder="1" applyAlignment="1">
      <alignment horizontal="center"/>
    </xf>
    <xf numFmtId="10" fontId="5" fillId="2" borderId="20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0" fillId="3" borderId="0" xfId="0" applyFill="1"/>
    <xf numFmtId="0" fontId="5" fillId="4" borderId="7" xfId="0" applyFont="1" applyFill="1" applyBorder="1" applyAlignment="1">
      <alignment wrapText="1"/>
    </xf>
    <xf numFmtId="2" fontId="5" fillId="4" borderId="28" xfId="0" applyNumberFormat="1" applyFont="1" applyFill="1" applyBorder="1" applyAlignment="1">
      <alignment horizontal="center"/>
    </xf>
    <xf numFmtId="2" fontId="5" fillId="4" borderId="29" xfId="0" applyNumberFormat="1" applyFont="1" applyFill="1" applyBorder="1" applyAlignment="1">
      <alignment horizontal="center"/>
    </xf>
    <xf numFmtId="2" fontId="5" fillId="4" borderId="30" xfId="0" applyNumberFormat="1" applyFont="1" applyFill="1" applyBorder="1" applyAlignment="1">
      <alignment horizontal="center"/>
    </xf>
    <xf numFmtId="2" fontId="5" fillId="4" borderId="31" xfId="0" applyNumberFormat="1" applyFont="1" applyFill="1" applyBorder="1" applyAlignment="1">
      <alignment horizontal="center"/>
    </xf>
    <xf numFmtId="2" fontId="0" fillId="4" borderId="31" xfId="0" applyNumberFormat="1" applyFill="1" applyBorder="1"/>
    <xf numFmtId="0" fontId="0" fillId="4" borderId="0" xfId="0" applyFill="1"/>
    <xf numFmtId="2" fontId="0" fillId="0" borderId="21" xfId="0" applyNumberFormat="1" applyFill="1" applyBorder="1"/>
    <xf numFmtId="2" fontId="0" fillId="0" borderId="17" xfId="0" applyNumberFormat="1" applyFill="1" applyBorder="1"/>
    <xf numFmtId="2" fontId="3" fillId="0" borderId="17" xfId="0" applyNumberFormat="1" applyFont="1" applyFill="1" applyBorder="1"/>
    <xf numFmtId="0" fontId="4" fillId="0" borderId="32" xfId="0" applyFont="1" applyFill="1" applyBorder="1" applyAlignment="1">
      <alignment horizontal="center" wrapText="1"/>
    </xf>
    <xf numFmtId="0" fontId="2" fillId="0" borderId="33" xfId="0" applyFont="1" applyBorder="1" applyAlignment="1">
      <alignment wrapText="1"/>
    </xf>
    <xf numFmtId="0" fontId="3" fillId="2" borderId="34" xfId="0" applyFont="1" applyFill="1" applyBorder="1" applyAlignment="1">
      <alignment wrapText="1"/>
    </xf>
    <xf numFmtId="0" fontId="6" fillId="0" borderId="34" xfId="0" applyFont="1" applyBorder="1" applyAlignment="1">
      <alignment wrapText="1"/>
    </xf>
    <xf numFmtId="0" fontId="5" fillId="0" borderId="34" xfId="0" applyFont="1" applyBorder="1" applyAlignment="1">
      <alignment wrapText="1"/>
    </xf>
    <xf numFmtId="0" fontId="0" fillId="0" borderId="34" xfId="0" applyBorder="1" applyAlignment="1">
      <alignment wrapText="1"/>
    </xf>
    <xf numFmtId="0" fontId="2" fillId="0" borderId="34" xfId="0" applyFont="1" applyBorder="1" applyAlignment="1">
      <alignment wrapText="1"/>
    </xf>
    <xf numFmtId="0" fontId="0" fillId="0" borderId="34" xfId="0" applyFont="1" applyFill="1" applyBorder="1" applyAlignment="1">
      <alignment wrapText="1"/>
    </xf>
    <xf numFmtId="0" fontId="0" fillId="0" borderId="22" xfId="0" applyBorder="1" applyAlignment="1">
      <alignment wrapText="1"/>
    </xf>
    <xf numFmtId="0" fontId="2" fillId="2" borderId="4" xfId="0" applyFont="1" applyFill="1" applyBorder="1" applyAlignment="1">
      <alignment wrapText="1"/>
    </xf>
    <xf numFmtId="49" fontId="2" fillId="0" borderId="35" xfId="0" applyNumberFormat="1" applyFont="1" applyBorder="1" applyAlignment="1">
      <alignment wrapText="1"/>
    </xf>
    <xf numFmtId="49" fontId="3" fillId="2" borderId="18" xfId="0" applyNumberFormat="1" applyFont="1" applyFill="1" applyBorder="1" applyAlignment="1">
      <alignment wrapText="1"/>
    </xf>
    <xf numFmtId="49" fontId="0" fillId="0" borderId="18" xfId="0" applyNumberFormat="1" applyBorder="1" applyAlignment="1">
      <alignment wrapText="1"/>
    </xf>
    <xf numFmtId="49" fontId="3" fillId="0" borderId="18" xfId="0" applyNumberFormat="1" applyFont="1" applyBorder="1" applyAlignment="1">
      <alignment wrapText="1"/>
    </xf>
    <xf numFmtId="49" fontId="5" fillId="0" borderId="18" xfId="0" applyNumberFormat="1" applyFont="1" applyBorder="1" applyAlignment="1">
      <alignment wrapText="1"/>
    </xf>
    <xf numFmtId="49" fontId="2" fillId="0" borderId="18" xfId="0" applyNumberFormat="1" applyFont="1" applyBorder="1" applyAlignment="1">
      <alignment wrapText="1"/>
    </xf>
    <xf numFmtId="49" fontId="0" fillId="0" borderId="36" xfId="0" applyNumberFormat="1" applyBorder="1" applyAlignment="1">
      <alignment wrapText="1"/>
    </xf>
    <xf numFmtId="49" fontId="2" fillId="2" borderId="13" xfId="0" applyNumberFormat="1" applyFont="1" applyFill="1" applyBorder="1" applyAlignment="1">
      <alignment wrapText="1"/>
    </xf>
    <xf numFmtId="2" fontId="2" fillId="2" borderId="13" xfId="0" applyNumberFormat="1" applyFont="1" applyFill="1" applyBorder="1"/>
    <xf numFmtId="0" fontId="2" fillId="0" borderId="37" xfId="0" applyFont="1" applyBorder="1"/>
    <xf numFmtId="0" fontId="2" fillId="2" borderId="17" xfId="0" applyFont="1" applyFill="1" applyBorder="1"/>
    <xf numFmtId="0" fontId="0" fillId="0" borderId="17" xfId="0" applyBorder="1"/>
    <xf numFmtId="0" fontId="3" fillId="2" borderId="17" xfId="0" applyFont="1" applyFill="1" applyBorder="1"/>
    <xf numFmtId="0" fontId="5" fillId="0" borderId="17" xfId="0" applyFont="1" applyBorder="1"/>
    <xf numFmtId="0" fontId="0" fillId="0" borderId="21" xfId="0" applyBorder="1"/>
    <xf numFmtId="0" fontId="2" fillId="2" borderId="38" xfId="0" applyFont="1" applyFill="1" applyBorder="1" applyAlignment="1">
      <alignment horizontal="center"/>
    </xf>
    <xf numFmtId="2" fontId="2" fillId="0" borderId="37" xfId="0" applyNumberFormat="1" applyFont="1" applyBorder="1"/>
    <xf numFmtId="0" fontId="2" fillId="2" borderId="26" xfId="0" applyFont="1" applyFill="1" applyBorder="1" applyAlignment="1">
      <alignment horizontal="center"/>
    </xf>
    <xf numFmtId="10" fontId="2" fillId="0" borderId="39" xfId="0" applyNumberFormat="1" applyFont="1" applyBorder="1" applyAlignment="1">
      <alignment horizontal="center"/>
    </xf>
    <xf numFmtId="0" fontId="2" fillId="2" borderId="20" xfId="0" applyFont="1" applyFill="1" applyBorder="1" applyAlignment="1">
      <alignment horizontal="center" wrapText="1"/>
    </xf>
    <xf numFmtId="2" fontId="2" fillId="2" borderId="20" xfId="0" applyNumberFormat="1" applyFont="1" applyFill="1" applyBorder="1"/>
    <xf numFmtId="49" fontId="2" fillId="2" borderId="20" xfId="0" applyNumberFormat="1" applyFont="1" applyFill="1" applyBorder="1" applyAlignment="1">
      <alignment horizontal="center" vertical="center" wrapText="1"/>
    </xf>
    <xf numFmtId="2" fontId="2" fillId="0" borderId="35" xfId="0" applyNumberFormat="1" applyFont="1" applyFill="1" applyBorder="1"/>
    <xf numFmtId="0" fontId="6" fillId="0" borderId="0" xfId="0" applyFont="1"/>
    <xf numFmtId="0" fontId="13" fillId="0" borderId="0" xfId="0" applyFont="1"/>
    <xf numFmtId="0" fontId="13" fillId="2" borderId="0" xfId="0" applyFont="1" applyFill="1"/>
    <xf numFmtId="49" fontId="6" fillId="0" borderId="18" xfId="0" applyNumberFormat="1" applyFont="1" applyFill="1" applyBorder="1" applyAlignment="1">
      <alignment wrapText="1"/>
    </xf>
    <xf numFmtId="49" fontId="5" fillId="0" borderId="19" xfId="0" applyNumberFormat="1" applyFont="1" applyBorder="1" applyAlignment="1">
      <alignment wrapText="1"/>
    </xf>
    <xf numFmtId="0" fontId="5" fillId="0" borderId="41" xfId="0" applyFont="1" applyBorder="1" applyAlignment="1">
      <alignment wrapText="1"/>
    </xf>
    <xf numFmtId="0" fontId="5" fillId="0" borderId="42" xfId="0" applyFont="1" applyBorder="1" applyAlignment="1">
      <alignment horizontal="center"/>
    </xf>
    <xf numFmtId="0" fontId="5" fillId="0" borderId="42" xfId="0" applyFont="1" applyBorder="1"/>
    <xf numFmtId="0" fontId="5" fillId="0" borderId="43" xfId="0" applyFont="1" applyBorder="1"/>
    <xf numFmtId="49" fontId="6" fillId="0" borderId="18" xfId="0" applyNumberFormat="1" applyFont="1" applyBorder="1" applyAlignment="1">
      <alignment wrapText="1"/>
    </xf>
    <xf numFmtId="0" fontId="2" fillId="4" borderId="56" xfId="0" applyFont="1" applyFill="1" applyBorder="1" applyAlignment="1"/>
    <xf numFmtId="4" fontId="6" fillId="0" borderId="18" xfId="0" applyNumberFormat="1" applyFont="1" applyBorder="1" applyAlignment="1">
      <alignment horizontal="right" wrapText="1"/>
    </xf>
    <xf numFmtId="4" fontId="3" fillId="2" borderId="18" xfId="0" applyNumberFormat="1" applyFont="1" applyFill="1" applyBorder="1" applyAlignment="1">
      <alignment horizontal="right" wrapText="1"/>
    </xf>
    <xf numFmtId="10" fontId="2" fillId="2" borderId="44" xfId="0" applyNumberFormat="1" applyFont="1" applyFill="1" applyBorder="1" applyAlignment="1">
      <alignment horizontal="center"/>
    </xf>
    <xf numFmtId="10" fontId="0" fillId="0" borderId="32" xfId="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wrapText="1"/>
    </xf>
    <xf numFmtId="10" fontId="12" fillId="4" borderId="45" xfId="2" applyNumberFormat="1" applyFont="1" applyFill="1" applyBorder="1" applyAlignment="1">
      <alignment horizontal="center"/>
    </xf>
    <xf numFmtId="2" fontId="0" fillId="5" borderId="40" xfId="0" applyNumberFormat="1" applyFill="1" applyBorder="1"/>
    <xf numFmtId="2" fontId="0" fillId="0" borderId="19" xfId="0" applyNumberFormat="1" applyFill="1" applyBorder="1"/>
    <xf numFmtId="2" fontId="0" fillId="0" borderId="36" xfId="0" applyNumberFormat="1" applyFill="1" applyBorder="1"/>
    <xf numFmtId="2" fontId="0" fillId="6" borderId="40" xfId="0" applyNumberFormat="1" applyFill="1" applyBorder="1"/>
    <xf numFmtId="2" fontId="0" fillId="0" borderId="46" xfId="0" applyNumberFormat="1" applyFill="1" applyBorder="1"/>
    <xf numFmtId="2" fontId="0" fillId="2" borderId="13" xfId="0" applyNumberFormat="1" applyFill="1" applyBorder="1"/>
    <xf numFmtId="2" fontId="0" fillId="5" borderId="46" xfId="0" applyNumberFormat="1" applyFill="1" applyBorder="1"/>
    <xf numFmtId="0" fontId="0" fillId="0" borderId="0" xfId="0" applyAlignment="1">
      <alignment vertical="center"/>
    </xf>
    <xf numFmtId="10" fontId="2" fillId="0" borderId="0" xfId="0" applyNumberFormat="1" applyFont="1" applyFill="1" applyBorder="1" applyAlignment="1">
      <alignment horizontal="center" vertical="center"/>
    </xf>
    <xf numFmtId="10" fontId="3" fillId="2" borderId="1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0" borderId="47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49" fontId="2" fillId="0" borderId="49" xfId="0" applyNumberFormat="1" applyFont="1" applyBorder="1" applyAlignment="1">
      <alignment wrapText="1"/>
    </xf>
    <xf numFmtId="49" fontId="3" fillId="2" borderId="50" xfId="0" applyNumberFormat="1" applyFont="1" applyFill="1" applyBorder="1" applyAlignment="1">
      <alignment wrapText="1"/>
    </xf>
    <xf numFmtId="49" fontId="0" fillId="0" borderId="50" xfId="0" applyNumberFormat="1" applyBorder="1" applyAlignment="1">
      <alignment wrapText="1"/>
    </xf>
    <xf numFmtId="49" fontId="6" fillId="0" borderId="50" xfId="0" applyNumberFormat="1" applyFont="1" applyBorder="1" applyAlignment="1">
      <alignment wrapText="1"/>
    </xf>
    <xf numFmtId="49" fontId="3" fillId="0" borderId="50" xfId="0" applyNumberFormat="1" applyFont="1" applyBorder="1" applyAlignment="1">
      <alignment wrapText="1"/>
    </xf>
    <xf numFmtId="49" fontId="5" fillId="0" borderId="50" xfId="0" applyNumberFormat="1" applyFont="1" applyBorder="1" applyAlignment="1">
      <alignment wrapText="1"/>
    </xf>
    <xf numFmtId="49" fontId="2" fillId="0" borderId="50" xfId="0" applyNumberFormat="1" applyFont="1" applyBorder="1" applyAlignment="1">
      <alignment wrapText="1"/>
    </xf>
    <xf numFmtId="49" fontId="6" fillId="0" borderId="50" xfId="0" applyNumberFormat="1" applyFont="1" applyFill="1" applyBorder="1" applyAlignment="1">
      <alignment wrapText="1"/>
    </xf>
    <xf numFmtId="49" fontId="5" fillId="0" borderId="51" xfId="0" applyNumberFormat="1" applyFont="1" applyBorder="1" applyAlignment="1">
      <alignment wrapText="1"/>
    </xf>
    <xf numFmtId="49" fontId="0" fillId="0" borderId="52" xfId="0" applyNumberFormat="1" applyBorder="1" applyAlignment="1">
      <alignment wrapText="1"/>
    </xf>
    <xf numFmtId="0" fontId="2" fillId="0" borderId="35" xfId="0" applyFont="1" applyBorder="1" applyAlignment="1">
      <alignment wrapText="1"/>
    </xf>
    <xf numFmtId="0" fontId="3" fillId="2" borderId="18" xfId="0" applyFont="1" applyFill="1" applyBorder="1" applyAlignment="1">
      <alignment wrapText="1"/>
    </xf>
    <xf numFmtId="0" fontId="6" fillId="0" borderId="18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0" fillId="0" borderId="18" xfId="0" applyBorder="1" applyAlignment="1">
      <alignment wrapText="1"/>
    </xf>
    <xf numFmtId="0" fontId="2" fillId="0" borderId="18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0" fillId="0" borderId="36" xfId="0" applyBorder="1" applyAlignment="1">
      <alignment wrapText="1"/>
    </xf>
    <xf numFmtId="0" fontId="5" fillId="0" borderId="18" xfId="0" applyFont="1" applyFill="1" applyBorder="1" applyAlignment="1">
      <alignment wrapText="1"/>
    </xf>
    <xf numFmtId="0" fontId="5" fillId="0" borderId="47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0" fontId="14" fillId="2" borderId="20" xfId="0" applyNumberFormat="1" applyFont="1" applyFill="1" applyBorder="1" applyAlignment="1">
      <alignment horizontal="center"/>
    </xf>
    <xf numFmtId="9" fontId="3" fillId="2" borderId="1" xfId="2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right"/>
    </xf>
    <xf numFmtId="2" fontId="0" fillId="5" borderId="46" xfId="0" applyNumberFormat="1" applyFill="1" applyBorder="1" applyAlignment="1">
      <alignment horizontal="right"/>
    </xf>
    <xf numFmtId="0" fontId="1" fillId="0" borderId="34" xfId="0" applyFont="1" applyBorder="1" applyAlignment="1">
      <alignment wrapText="1"/>
    </xf>
    <xf numFmtId="10" fontId="3" fillId="2" borderId="13" xfId="2" applyNumberFormat="1" applyFont="1" applyFill="1" applyBorder="1" applyAlignment="1">
      <alignment horizontal="center" vertical="center" wrapText="1"/>
    </xf>
    <xf numFmtId="49" fontId="6" fillId="0" borderId="57" xfId="0" applyNumberFormat="1" applyFont="1" applyBorder="1" applyAlignment="1">
      <alignment wrapText="1"/>
    </xf>
    <xf numFmtId="4" fontId="3" fillId="2" borderId="36" xfId="0" applyNumberFormat="1" applyFont="1" applyFill="1" applyBorder="1" applyAlignment="1">
      <alignment horizontal="right" wrapText="1"/>
    </xf>
    <xf numFmtId="10" fontId="2" fillId="2" borderId="58" xfId="0" applyNumberFormat="1" applyFont="1" applyFill="1" applyBorder="1" applyAlignment="1">
      <alignment horizontal="center"/>
    </xf>
    <xf numFmtId="0" fontId="5" fillId="0" borderId="42" xfId="0" applyFont="1" applyBorder="1" applyAlignment="1">
      <alignment horizontal="center" vertical="center" wrapText="1"/>
    </xf>
    <xf numFmtId="0" fontId="0" fillId="0" borderId="50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3" fillId="2" borderId="47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3" fillId="2" borderId="5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48" xfId="0" applyBorder="1" applyAlignment="1">
      <alignment horizontal="center"/>
    </xf>
    <xf numFmtId="10" fontId="2" fillId="0" borderId="19" xfId="0" applyNumberFormat="1" applyFont="1" applyFill="1" applyBorder="1" applyAlignment="1">
      <alignment horizontal="center"/>
    </xf>
    <xf numFmtId="10" fontId="2" fillId="0" borderId="46" xfId="0" applyNumberFormat="1" applyFont="1" applyFill="1" applyBorder="1" applyAlignment="1">
      <alignment horizontal="center"/>
    </xf>
    <xf numFmtId="10" fontId="2" fillId="0" borderId="40" xfId="0" applyNumberFormat="1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10" fontId="5" fillId="0" borderId="19" xfId="0" applyNumberFormat="1" applyFont="1" applyBorder="1" applyAlignment="1">
      <alignment horizontal="center"/>
    </xf>
    <xf numFmtId="10" fontId="5" fillId="0" borderId="46" xfId="0" applyNumberFormat="1" applyFont="1" applyBorder="1" applyAlignment="1">
      <alignment horizontal="center"/>
    </xf>
    <xf numFmtId="10" fontId="5" fillId="0" borderId="40" xfId="0" applyNumberFormat="1" applyFont="1" applyBorder="1" applyAlignment="1">
      <alignment horizontal="center"/>
    </xf>
    <xf numFmtId="10" fontId="0" fillId="0" borderId="19" xfId="0" applyNumberFormat="1" applyBorder="1" applyAlignment="1">
      <alignment horizontal="center"/>
    </xf>
    <xf numFmtId="10" fontId="0" fillId="0" borderId="46" xfId="0" applyNumberFormat="1" applyBorder="1" applyAlignment="1">
      <alignment horizontal="center"/>
    </xf>
    <xf numFmtId="10" fontId="0" fillId="0" borderId="40" xfId="0" applyNumberFormat="1" applyBorder="1" applyAlignment="1">
      <alignment horizontal="center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/>
    </xf>
    <xf numFmtId="2" fontId="3" fillId="2" borderId="34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4" borderId="32" xfId="0" applyFont="1" applyFill="1" applyBorder="1" applyAlignment="1">
      <alignment horizontal="left"/>
    </xf>
    <xf numFmtId="0" fontId="2" fillId="2" borderId="31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32" xfId="0" applyFont="1" applyFill="1" applyBorder="1" applyAlignment="1">
      <alignment horizontal="center" wrapText="1"/>
    </xf>
  </cellXfs>
  <cellStyles count="5">
    <cellStyle name="Normál" xfId="0" builtinId="0"/>
    <cellStyle name="Normál 2" xfId="1"/>
    <cellStyle name="Százalék" xfId="2" builtinId="5"/>
    <cellStyle name="Százalék 2" xfId="3"/>
    <cellStyle name="Обыч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0</xdr:row>
          <xdr:rowOff>38100</xdr:rowOff>
        </xdr:from>
        <xdr:to>
          <xdr:col>19</xdr:col>
          <xdr:colOff>9525</xdr:colOff>
          <xdr:row>50</xdr:row>
          <xdr:rowOff>104775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áblázat1" displayName="Táblázat1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1" name="Táblázat212" displayName="Táblázat212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2" name="Táblázat113" displayName="Táblázat113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3" name="Táblázat214" displayName="Táblázat214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0" name="Táblázat1311" displayName="Táblázat1311" ref="K1:K3" totalsRowShown="0">
  <autoFilter ref="K1:K3"/>
  <tableColumns count="1">
    <tableColumn id="1" name="Oszlop1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22" name="Táblázat131123" displayName="Táblázat131123" ref="P3:P6" totalsRowShown="0">
  <autoFilter ref="P3:P6"/>
  <tableColumns count="1">
    <tableColumn id="1" name="Oszlop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áblázat2" displayName="Táblázat2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áblázat14" displayName="Táblázat14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áblázat25" displayName="Táblázat25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áblázat16" displayName="Táblázat16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áblázat27" displayName="Táblázat27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áblázat18" displayName="Táblázat18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áblázat29" displayName="Táblázat29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áblázat110" displayName="Táblázat110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-2003_dokumentum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2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2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vmlDrawing" Target="../drawings/vmlDrawing4.v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vmlDrawing" Target="../drawings/vmlDrawing5.vml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vmlDrawing" Target="../drawings/vmlDrawing6.vml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vmlDrawing" Target="../drawings/vmlDrawing7.vml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>
      <selection activeCell="T18" sqref="T18"/>
    </sheetView>
  </sheetViews>
  <sheetFormatPr defaultColWidth="9.140625" defaultRowHeight="12.75" x14ac:dyDescent="0.2"/>
  <cols>
    <col min="1" max="16384" width="9.140625" style="70"/>
  </cols>
  <sheetData/>
  <phoneticPr fontId="7" type="noConversion"/>
  <pageMargins left="0.25" right="0.25" top="0.75" bottom="0.75" header="0.3" footer="0.3"/>
  <pageSetup paperSize="9" scale="77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autoPict="0" r:id="rId5">
            <anchor moveWithCells="1">
              <from>
                <xdr:col>0</xdr:col>
                <xdr:colOff>247650</xdr:colOff>
                <xdr:row>0</xdr:row>
                <xdr:rowOff>38100</xdr:rowOff>
              </from>
              <to>
                <xdr:col>19</xdr:col>
                <xdr:colOff>9525</xdr:colOff>
                <xdr:row>50</xdr:row>
                <xdr:rowOff>104775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showWhiteSpace="0" view="pageBreakPreview" topLeftCell="A55" zoomScaleNormal="85" zoomScaleSheetLayoutView="100" workbookViewId="0">
      <selection activeCell="B81" sqref="B81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87" t="s">
        <v>60</v>
      </c>
      <c r="D1" s="188"/>
      <c r="E1" s="188"/>
      <c r="F1" s="189"/>
      <c r="G1" s="190"/>
      <c r="H1" s="32" t="s">
        <v>15</v>
      </c>
      <c r="I1" s="124" t="s">
        <v>19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1" t="s">
        <v>58</v>
      </c>
      <c r="H2" s="192"/>
      <c r="I2" s="193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194"/>
      <c r="H3" s="194"/>
      <c r="I3" s="195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10000</v>
      </c>
      <c r="G4" s="196"/>
      <c r="H4" s="185"/>
      <c r="I4" s="186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10000</v>
      </c>
      <c r="G5" s="179"/>
      <c r="H5" s="180"/>
      <c r="I5" s="181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10</v>
      </c>
      <c r="E6" s="102">
        <v>1000</v>
      </c>
      <c r="F6" s="135">
        <f t="shared" ref="F6:F72" si="0">D6*E6</f>
        <v>10000</v>
      </c>
      <c r="G6" s="179"/>
      <c r="H6" s="180"/>
      <c r="I6" s="181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79"/>
      <c r="H7" s="180"/>
      <c r="I7" s="181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79"/>
      <c r="H8" s="180"/>
      <c r="I8" s="181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79"/>
      <c r="H9" s="180"/>
      <c r="I9" s="181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79"/>
      <c r="H10" s="180"/>
      <c r="I10" s="181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79"/>
      <c r="H11" s="180"/>
      <c r="I11" s="181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79"/>
      <c r="H12" s="180"/>
      <c r="I12" s="181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79"/>
      <c r="H13" s="180"/>
      <c r="I13" s="181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79"/>
      <c r="H14" s="180"/>
      <c r="I14" s="181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79"/>
      <c r="H15" s="180"/>
      <c r="I15" s="181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79"/>
      <c r="H16" s="180"/>
      <c r="I16" s="181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79"/>
      <c r="H17" s="180"/>
      <c r="I17" s="181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85"/>
      <c r="H18" s="185"/>
      <c r="I18" s="186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85"/>
      <c r="H29" s="185"/>
      <c r="I29" s="186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ht="13.5" customHeigh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ht="13.5" customHeigh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ht="13.5" customHeigh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85"/>
      <c r="H37" s="185"/>
      <c r="I37" s="186"/>
    </row>
    <row r="38" spans="1:9" customForma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79"/>
      <c r="H38" s="180"/>
      <c r="I38" s="181"/>
    </row>
    <row r="39" spans="1:9" customForma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79"/>
      <c r="H39" s="180"/>
      <c r="I39" s="181"/>
    </row>
    <row r="40" spans="1:9" customForma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79"/>
      <c r="H40" s="180"/>
      <c r="I40" s="181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79"/>
      <c r="H41" s="180"/>
      <c r="I41" s="181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79"/>
      <c r="H42" s="180"/>
      <c r="I42" s="181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79"/>
      <c r="H43" s="180"/>
      <c r="I43" s="181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79"/>
      <c r="H44" s="180"/>
      <c r="I44" s="181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79"/>
      <c r="H45" s="180"/>
      <c r="I45" s="181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79"/>
      <c r="H46" s="180"/>
      <c r="I46" s="181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79"/>
      <c r="H47" s="180"/>
      <c r="I47" s="181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79"/>
      <c r="H48" s="180"/>
      <c r="I48" s="181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79"/>
      <c r="H49" s="180"/>
      <c r="I49" s="181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79"/>
      <c r="H50" s="180"/>
      <c r="I50" s="181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79"/>
      <c r="H51" s="180"/>
      <c r="I51" s="181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79"/>
      <c r="H52" s="180"/>
      <c r="I52" s="181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79"/>
      <c r="H53" s="180"/>
      <c r="I53" s="181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79"/>
      <c r="H54" s="180"/>
      <c r="I54" s="181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79"/>
      <c r="H55" s="180"/>
      <c r="I55" s="181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79"/>
      <c r="H56" s="180"/>
      <c r="I56" s="181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79"/>
      <c r="H57" s="180"/>
      <c r="I57" s="181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79"/>
      <c r="H58" s="180"/>
      <c r="I58" s="181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79"/>
      <c r="H59" s="180"/>
      <c r="I59" s="181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79"/>
      <c r="H60" s="180"/>
      <c r="I60" s="181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79"/>
      <c r="H61" s="180"/>
      <c r="I61" s="181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79"/>
      <c r="H62" s="180"/>
      <c r="I62" s="181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0</v>
      </c>
      <c r="G63" s="185"/>
      <c r="H63" s="185"/>
      <c r="I63" s="186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84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84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84"/>
      <c r="H66" s="182"/>
      <c r="I66" s="183"/>
    </row>
    <row r="67" spans="1:9" customFormat="1" ht="13.5" customHeight="1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0</v>
      </c>
      <c r="G67" s="184"/>
      <c r="H67" s="182"/>
      <c r="I67" s="183"/>
    </row>
    <row r="68" spans="1:9" customFormat="1" ht="13.5" customHeight="1" x14ac:dyDescent="0.2">
      <c r="A68" s="95" t="s">
        <v>75</v>
      </c>
      <c r="B68" s="84"/>
      <c r="C68" s="8"/>
      <c r="D68" s="4"/>
      <c r="E68" s="104"/>
      <c r="F68" s="135">
        <f t="shared" si="0"/>
        <v>0</v>
      </c>
      <c r="G68" s="184"/>
      <c r="H68" s="182"/>
      <c r="I68" s="183"/>
    </row>
    <row r="69" spans="1:9" customFormat="1" ht="13.5" customHeigh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84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84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84"/>
      <c r="H71" s="182"/>
      <c r="I71" s="183"/>
    </row>
    <row r="72" spans="1:9" customForma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84"/>
      <c r="H72" s="182"/>
      <c r="I72" s="183"/>
    </row>
    <row r="73" spans="1:9" customFormat="1" ht="13.5" thickBot="1" x14ac:dyDescent="0.25">
      <c r="A73" s="95"/>
      <c r="B73" s="84"/>
      <c r="C73" s="8"/>
      <c r="D73" s="4"/>
      <c r="E73" s="104"/>
      <c r="F73" s="136"/>
      <c r="G73" s="184"/>
      <c r="H73" s="182"/>
      <c r="I73" s="183"/>
    </row>
    <row r="74" spans="1:9" customFormat="1" ht="13.5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85"/>
      <c r="H74" s="185"/>
      <c r="I74" s="186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44"/>
      <c r="H78" s="144"/>
      <c r="I78" s="145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44"/>
      <c r="H79" s="144"/>
      <c r="I79" s="145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44"/>
      <c r="H80" s="144"/>
      <c r="I80" s="145"/>
    </row>
    <row r="81" spans="1:9" customFormat="1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</row>
    <row r="82" spans="1:9" customFormat="1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</row>
    <row r="83" spans="1:9" customFormat="1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</row>
    <row r="84" spans="1:9" customFormat="1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</row>
    <row r="85" spans="1:9" customFormat="1" ht="13.5" thickBot="1" x14ac:dyDescent="0.25">
      <c r="A85" s="92" t="s">
        <v>149</v>
      </c>
      <c r="B85" s="83" t="s">
        <v>98</v>
      </c>
      <c r="C85" s="6"/>
      <c r="D85" s="7"/>
      <c r="E85" s="103"/>
      <c r="F85" s="171">
        <f>F86</f>
        <v>200</v>
      </c>
      <c r="G85" s="185"/>
      <c r="H85" s="185"/>
      <c r="I85" s="186"/>
    </row>
    <row r="86" spans="1:9" customFormat="1" ht="37.5" customHeight="1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72">
        <f>IF(F63&gt;0, "0,00",((F37+F29+F18+F4)*0.02))</f>
        <v>200</v>
      </c>
      <c r="G86" s="184"/>
      <c r="H86" s="182"/>
      <c r="I86" s="183"/>
    </row>
    <row r="87" spans="1:9" customFormat="1" ht="13.5" thickBot="1" x14ac:dyDescent="0.25">
      <c r="A87" s="97"/>
      <c r="B87" s="89"/>
      <c r="C87" s="23"/>
      <c r="D87" s="2"/>
      <c r="E87" s="105"/>
      <c r="F87" s="134"/>
      <c r="G87" s="199"/>
      <c r="H87" s="199"/>
      <c r="I87" s="200"/>
    </row>
    <row r="88" spans="1:9" customFormat="1" ht="20.25" customHeight="1" thickBot="1" x14ac:dyDescent="0.25">
      <c r="A88" s="98" t="s">
        <v>51</v>
      </c>
      <c r="B88" s="90" t="s">
        <v>151</v>
      </c>
      <c r="C88" s="9"/>
      <c r="D88" s="10"/>
      <c r="E88" s="10"/>
      <c r="F88" s="99">
        <f>F4+F18+F29+F37+F63+F74+F85</f>
        <v>10200</v>
      </c>
      <c r="G88" s="197"/>
      <c r="H88" s="197"/>
      <c r="I88" s="198"/>
    </row>
    <row r="89" spans="1:9" customFormat="1" ht="40.5" customHeight="1" x14ac:dyDescent="0.2">
      <c r="A89" s="27"/>
      <c r="B89" s="13"/>
      <c r="G89" s="29"/>
      <c r="H89" s="30"/>
      <c r="I89" s="31"/>
    </row>
    <row r="90" spans="1:9" customFormat="1" x14ac:dyDescent="0.2">
      <c r="A90" s="27"/>
      <c r="B90" s="13"/>
      <c r="G90" s="29"/>
      <c r="H90" s="30"/>
      <c r="I90" s="31"/>
    </row>
    <row r="91" spans="1:9" customFormat="1" x14ac:dyDescent="0.2">
      <c r="A91" s="27"/>
      <c r="B91" s="13"/>
      <c r="G91" s="29"/>
      <c r="H91" s="30"/>
      <c r="I91" s="31"/>
    </row>
  </sheetData>
  <customSheetViews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86">
    <mergeCell ref="G27:I27"/>
    <mergeCell ref="G20:I20"/>
    <mergeCell ref="G44:I44"/>
    <mergeCell ref="G5:I5"/>
    <mergeCell ref="G19:I19"/>
    <mergeCell ref="G26:I26"/>
    <mergeCell ref="G34:I34"/>
    <mergeCell ref="G10:I10"/>
    <mergeCell ref="G21:I21"/>
    <mergeCell ref="G39:I39"/>
    <mergeCell ref="G22:I22"/>
    <mergeCell ref="G25:I25"/>
    <mergeCell ref="G12:I12"/>
    <mergeCell ref="G13:I13"/>
    <mergeCell ref="G8:I8"/>
    <mergeCell ref="G15:I15"/>
    <mergeCell ref="G88:I88"/>
    <mergeCell ref="G87:I87"/>
    <mergeCell ref="G74:I74"/>
    <mergeCell ref="G75:I75"/>
    <mergeCell ref="G83:I83"/>
    <mergeCell ref="G77:I77"/>
    <mergeCell ref="G81:I81"/>
    <mergeCell ref="G82:I82"/>
    <mergeCell ref="G86:I86"/>
    <mergeCell ref="G85:I85"/>
    <mergeCell ref="G84:I84"/>
    <mergeCell ref="G11:I11"/>
    <mergeCell ref="G23:I23"/>
    <mergeCell ref="G24:I24"/>
    <mergeCell ref="G28:I28"/>
    <mergeCell ref="C1:E1"/>
    <mergeCell ref="F1:G1"/>
    <mergeCell ref="G6:I6"/>
    <mergeCell ref="G7:I7"/>
    <mergeCell ref="G16:I16"/>
    <mergeCell ref="G2:I2"/>
    <mergeCell ref="G18:I18"/>
    <mergeCell ref="G14:I14"/>
    <mergeCell ref="G3:I3"/>
    <mergeCell ref="G4:I4"/>
    <mergeCell ref="G9:I9"/>
    <mergeCell ref="G17:I17"/>
    <mergeCell ref="G45:I45"/>
    <mergeCell ref="G46:I46"/>
    <mergeCell ref="G35:I35"/>
    <mergeCell ref="G29:I29"/>
    <mergeCell ref="G40:I40"/>
    <mergeCell ref="G41:I41"/>
    <mergeCell ref="G33:I33"/>
    <mergeCell ref="G36:I36"/>
    <mergeCell ref="G42:I42"/>
    <mergeCell ref="G37:I37"/>
    <mergeCell ref="G38:I38"/>
    <mergeCell ref="G31:I31"/>
    <mergeCell ref="G30:I30"/>
    <mergeCell ref="G43:I43"/>
    <mergeCell ref="G32:I32"/>
    <mergeCell ref="G53:I53"/>
    <mergeCell ref="G47:I47"/>
    <mergeCell ref="G48:I48"/>
    <mergeCell ref="G49:I49"/>
    <mergeCell ref="G50:I50"/>
    <mergeCell ref="G51:I51"/>
    <mergeCell ref="G52:I52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76:I76"/>
    <mergeCell ref="G70:I70"/>
    <mergeCell ref="G73:I73"/>
    <mergeCell ref="G67:I67"/>
    <mergeCell ref="G65:I65"/>
    <mergeCell ref="G66:I66"/>
    <mergeCell ref="G68:I68"/>
    <mergeCell ref="G69:I69"/>
    <mergeCell ref="G71:I71"/>
    <mergeCell ref="G72:I72"/>
    <mergeCell ref="G64:I64"/>
    <mergeCell ref="G63:I63"/>
  </mergeCells>
  <phoneticPr fontId="0" type="noConversion"/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23622047244094491" right="0.23622047244094491" top="0.43307086614173229" bottom="0.23622047244094491" header="0.31496062992125984" footer="0.31496062992125984"/>
  <pageSetup paperSize="9" scale="75" fitToHeight="0" orientation="landscape" r:id="rId3"/>
  <headerFooter alignWithMargins="0">
    <oddFooter>&amp;R&amp;"Times New Roman,Normál"&amp;9&amp;P</oddFooter>
  </headerFooter>
  <legacyDrawing r:id="rId4"/>
  <tableParts count="2"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opLeftCell="A49" workbookViewId="0">
      <selection activeCell="C74" sqref="C74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87" t="s">
        <v>61</v>
      </c>
      <c r="D1" s="188"/>
      <c r="E1" s="188"/>
      <c r="F1" s="189"/>
      <c r="G1" s="190"/>
      <c r="H1" s="32" t="s">
        <v>15</v>
      </c>
      <c r="I1" s="124" t="s">
        <v>16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1" t="s">
        <v>58</v>
      </c>
      <c r="H2" s="192"/>
      <c r="I2" s="193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194"/>
      <c r="H3" s="194"/>
      <c r="I3" s="195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8000</v>
      </c>
      <c r="G4" s="196"/>
      <c r="H4" s="185"/>
      <c r="I4" s="186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8000</v>
      </c>
      <c r="G5" s="179"/>
      <c r="H5" s="180"/>
      <c r="I5" s="181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8</v>
      </c>
      <c r="E6" s="102">
        <v>1000</v>
      </c>
      <c r="F6" s="135">
        <f t="shared" ref="F6:F72" si="0">D6*E6</f>
        <v>8000</v>
      </c>
      <c r="G6" s="179"/>
      <c r="H6" s="180"/>
      <c r="I6" s="181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79"/>
      <c r="H7" s="180"/>
      <c r="I7" s="181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79"/>
      <c r="H8" s="180"/>
      <c r="I8" s="181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79"/>
      <c r="H9" s="180"/>
      <c r="I9" s="181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79"/>
      <c r="H10" s="180"/>
      <c r="I10" s="181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79"/>
      <c r="H11" s="180"/>
      <c r="I11" s="181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79"/>
      <c r="H12" s="180"/>
      <c r="I12" s="181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79"/>
      <c r="H13" s="180"/>
      <c r="I13" s="181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79"/>
      <c r="H14" s="180"/>
      <c r="I14" s="181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79"/>
      <c r="H15" s="180"/>
      <c r="I15" s="181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79"/>
      <c r="H16" s="180"/>
      <c r="I16" s="181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79"/>
      <c r="H17" s="180"/>
      <c r="I17" s="181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85"/>
      <c r="H18" s="185"/>
      <c r="I18" s="186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85"/>
      <c r="H29" s="185"/>
      <c r="I29" s="186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85"/>
      <c r="H37" s="185"/>
      <c r="I37" s="186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79"/>
      <c r="H38" s="180"/>
      <c r="I38" s="181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79"/>
      <c r="H39" s="180"/>
      <c r="I39" s="181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79"/>
      <c r="H40" s="180"/>
      <c r="I40" s="181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79"/>
      <c r="H41" s="180"/>
      <c r="I41" s="181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79"/>
      <c r="H42" s="180"/>
      <c r="I42" s="181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79"/>
      <c r="H43" s="180"/>
      <c r="I43" s="181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79"/>
      <c r="H44" s="180"/>
      <c r="I44" s="181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79"/>
      <c r="H45" s="180"/>
      <c r="I45" s="181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79"/>
      <c r="H46" s="180"/>
      <c r="I46" s="181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79"/>
      <c r="H47" s="180"/>
      <c r="I47" s="181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79"/>
      <c r="H48" s="180"/>
      <c r="I48" s="181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79"/>
      <c r="H49" s="180"/>
      <c r="I49" s="181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79"/>
      <c r="H50" s="180"/>
      <c r="I50" s="181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79"/>
      <c r="H51" s="180"/>
      <c r="I51" s="181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79"/>
      <c r="H52" s="180"/>
      <c r="I52" s="181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79"/>
      <c r="H53" s="180"/>
      <c r="I53" s="181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79"/>
      <c r="H54" s="180"/>
      <c r="I54" s="181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79"/>
      <c r="H55" s="180"/>
      <c r="I55" s="181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79"/>
      <c r="H56" s="180"/>
      <c r="I56" s="181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79"/>
      <c r="H57" s="180"/>
      <c r="I57" s="181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79"/>
      <c r="H58" s="180"/>
      <c r="I58" s="181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79"/>
      <c r="H59" s="180"/>
      <c r="I59" s="181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79"/>
      <c r="H60" s="180"/>
      <c r="I60" s="181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79"/>
      <c r="H61" s="180"/>
      <c r="I61" s="181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79"/>
      <c r="H62" s="180"/>
      <c r="I62" s="181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100</v>
      </c>
      <c r="G63" s="185"/>
      <c r="H63" s="185"/>
      <c r="I63" s="186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84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84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84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100</v>
      </c>
      <c r="G67" s="184"/>
      <c r="H67" s="182"/>
      <c r="I67" s="183"/>
    </row>
    <row r="68" spans="1:9" customFormat="1" x14ac:dyDescent="0.2">
      <c r="A68" s="95" t="s">
        <v>75</v>
      </c>
      <c r="B68" s="84"/>
      <c r="C68" s="8"/>
      <c r="D68" s="4">
        <v>10</v>
      </c>
      <c r="E68" s="104">
        <v>10</v>
      </c>
      <c r="F68" s="135">
        <f t="shared" si="0"/>
        <v>100</v>
      </c>
      <c r="G68" s="184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84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84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84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84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84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85"/>
      <c r="H74" s="185"/>
      <c r="I74" s="186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66"/>
      <c r="H78" s="166"/>
      <c r="I78" s="167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66"/>
      <c r="H79" s="166"/>
      <c r="I79" s="167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66"/>
      <c r="H80" s="166"/>
      <c r="I80" s="167"/>
    </row>
    <row r="81" spans="1:12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  <c r="L81"/>
    </row>
    <row r="82" spans="1:12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  <c r="L82"/>
    </row>
    <row r="83" spans="1:12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  <c r="L83"/>
    </row>
    <row r="84" spans="1:12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  <c r="L84"/>
    </row>
    <row r="85" spans="1:12" ht="13.5" thickBot="1" x14ac:dyDescent="0.25">
      <c r="A85" s="92" t="s">
        <v>149</v>
      </c>
      <c r="B85" s="83" t="s">
        <v>98</v>
      </c>
      <c r="C85" s="6"/>
      <c r="D85" s="7"/>
      <c r="E85" s="103"/>
      <c r="F85" s="171" t="str">
        <f>F86</f>
        <v>0,00</v>
      </c>
      <c r="G85" s="185"/>
      <c r="H85" s="185"/>
      <c r="I85" s="186"/>
      <c r="L85"/>
    </row>
    <row r="86" spans="1:12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72" t="str">
        <f>IF(F63&gt;0, "0,00",((F37+F29+F18+F4)*0.02))</f>
        <v>0,00</v>
      </c>
      <c r="G86" s="184"/>
      <c r="H86" s="182"/>
      <c r="I86" s="183"/>
      <c r="L86"/>
    </row>
    <row r="87" spans="1:12" ht="13.5" thickBot="1" x14ac:dyDescent="0.25">
      <c r="A87" s="97"/>
      <c r="B87" s="89"/>
      <c r="C87" s="23"/>
      <c r="D87" s="2"/>
      <c r="E87" s="105"/>
      <c r="F87" s="134"/>
      <c r="G87" s="199"/>
      <c r="H87" s="199"/>
      <c r="I87" s="200"/>
      <c r="L87"/>
    </row>
    <row r="88" spans="1:12" ht="37.5" customHeight="1" thickBot="1" x14ac:dyDescent="0.25">
      <c r="A88" s="98" t="s">
        <v>51</v>
      </c>
      <c r="B88" s="90" t="s">
        <v>151</v>
      </c>
      <c r="C88" s="168"/>
      <c r="D88" s="10"/>
      <c r="E88" s="10"/>
      <c r="F88" s="99">
        <f>F4+F18+F29+F37+F63+F74+F85</f>
        <v>8100</v>
      </c>
      <c r="G88" s="197"/>
      <c r="H88" s="197"/>
      <c r="I88" s="198"/>
      <c r="L88"/>
    </row>
    <row r="89" spans="1:12" x14ac:dyDescent="0.2">
      <c r="L89"/>
    </row>
    <row r="90" spans="1:12" ht="20.25" customHeight="1" x14ac:dyDescent="0.2">
      <c r="L90"/>
    </row>
    <row r="91" spans="1:12" ht="40.5" customHeight="1" x14ac:dyDescent="0.2">
      <c r="L91"/>
    </row>
  </sheetData>
  <mergeCells count="86">
    <mergeCell ref="G46:I46"/>
    <mergeCell ref="G40:I40"/>
    <mergeCell ref="G41:I41"/>
    <mergeCell ref="G42:I42"/>
    <mergeCell ref="G43:I43"/>
    <mergeCell ref="G44:I44"/>
    <mergeCell ref="G45:I45"/>
    <mergeCell ref="C1:E1"/>
    <mergeCell ref="F1:G1"/>
    <mergeCell ref="G7:I7"/>
    <mergeCell ref="G8:I8"/>
    <mergeCell ref="G9:I9"/>
    <mergeCell ref="G4:I4"/>
    <mergeCell ref="G5:I5"/>
    <mergeCell ref="G2:I2"/>
    <mergeCell ref="G3:I3"/>
    <mergeCell ref="G6:I6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6:I36"/>
    <mergeCell ref="G37:I37"/>
    <mergeCell ref="G38:I38"/>
    <mergeCell ref="G39:I39"/>
    <mergeCell ref="G30:I30"/>
    <mergeCell ref="G31:I31"/>
    <mergeCell ref="G32:I32"/>
    <mergeCell ref="G33:I33"/>
    <mergeCell ref="G34:I34"/>
    <mergeCell ref="G35:I35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pageSetup paperSize="9" scale="67" fitToHeight="0" orientation="landscape" r:id="rId1"/>
  <legacy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1"/>
  <sheetViews>
    <sheetView topLeftCell="A64" workbookViewId="0">
      <selection activeCell="C86" sqref="C86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87" t="s">
        <v>100</v>
      </c>
      <c r="D1" s="188"/>
      <c r="E1" s="188"/>
      <c r="F1" s="189"/>
      <c r="G1" s="190"/>
      <c r="H1" s="32" t="s">
        <v>15</v>
      </c>
      <c r="I1" s="124" t="s">
        <v>17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1" t="s">
        <v>58</v>
      </c>
      <c r="H2" s="192"/>
      <c r="I2" s="193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194"/>
      <c r="H3" s="194"/>
      <c r="I3" s="195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6000</v>
      </c>
      <c r="G4" s="196"/>
      <c r="H4" s="185"/>
      <c r="I4" s="186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6000</v>
      </c>
      <c r="G5" s="179"/>
      <c r="H5" s="180"/>
      <c r="I5" s="181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6</v>
      </c>
      <c r="E6" s="102">
        <v>1000</v>
      </c>
      <c r="F6" s="135">
        <f t="shared" ref="F6:F72" si="0">D6*E6</f>
        <v>6000</v>
      </c>
      <c r="G6" s="179"/>
      <c r="H6" s="180"/>
      <c r="I6" s="181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79"/>
      <c r="H7" s="180"/>
      <c r="I7" s="181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79"/>
      <c r="H8" s="180"/>
      <c r="I8" s="181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79"/>
      <c r="H9" s="180"/>
      <c r="I9" s="181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79"/>
      <c r="H10" s="180"/>
      <c r="I10" s="181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79"/>
      <c r="H11" s="180"/>
      <c r="I11" s="181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79"/>
      <c r="H12" s="180"/>
      <c r="I12" s="181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79"/>
      <c r="H13" s="180"/>
      <c r="I13" s="181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79"/>
      <c r="H14" s="180"/>
      <c r="I14" s="181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79"/>
      <c r="H15" s="180"/>
      <c r="I15" s="181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79"/>
      <c r="H16" s="180"/>
      <c r="I16" s="181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79"/>
      <c r="H17" s="180"/>
      <c r="I17" s="181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85"/>
      <c r="H18" s="185"/>
      <c r="I18" s="186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85"/>
      <c r="H29" s="185"/>
      <c r="I29" s="186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85"/>
      <c r="H37" s="185"/>
      <c r="I37" s="186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79"/>
      <c r="H38" s="180"/>
      <c r="I38" s="181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79"/>
      <c r="H39" s="180"/>
      <c r="I39" s="181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79"/>
      <c r="H40" s="180"/>
      <c r="I40" s="181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79"/>
      <c r="H41" s="180"/>
      <c r="I41" s="181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79"/>
      <c r="H42" s="180"/>
      <c r="I42" s="181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79"/>
      <c r="H43" s="180"/>
      <c r="I43" s="181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79"/>
      <c r="H44" s="180"/>
      <c r="I44" s="181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79"/>
      <c r="H45" s="180"/>
      <c r="I45" s="181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79"/>
      <c r="H46" s="180"/>
      <c r="I46" s="181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79"/>
      <c r="H47" s="180"/>
      <c r="I47" s="181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79"/>
      <c r="H48" s="180"/>
      <c r="I48" s="181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79"/>
      <c r="H49" s="180"/>
      <c r="I49" s="181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79"/>
      <c r="H50" s="180"/>
      <c r="I50" s="181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79"/>
      <c r="H51" s="180"/>
      <c r="I51" s="181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79"/>
      <c r="H52" s="180"/>
      <c r="I52" s="181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79"/>
      <c r="H53" s="180"/>
      <c r="I53" s="181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79"/>
      <c r="H54" s="180"/>
      <c r="I54" s="181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79"/>
      <c r="H55" s="180"/>
      <c r="I55" s="181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79"/>
      <c r="H56" s="180"/>
      <c r="I56" s="181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79"/>
      <c r="H57" s="180"/>
      <c r="I57" s="181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79"/>
      <c r="H58" s="180"/>
      <c r="I58" s="181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79"/>
      <c r="H59" s="180"/>
      <c r="I59" s="181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79"/>
      <c r="H60" s="180"/>
      <c r="I60" s="181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79"/>
      <c r="H61" s="180"/>
      <c r="I61" s="181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79"/>
      <c r="H62" s="180"/>
      <c r="I62" s="181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0</v>
      </c>
      <c r="G63" s="185"/>
      <c r="H63" s="185"/>
      <c r="I63" s="186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84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84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84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0</v>
      </c>
      <c r="G67" s="184"/>
      <c r="H67" s="182"/>
      <c r="I67" s="183"/>
    </row>
    <row r="68" spans="1:9" customFormat="1" x14ac:dyDescent="0.2">
      <c r="A68" s="95" t="s">
        <v>75</v>
      </c>
      <c r="B68" s="84"/>
      <c r="C68" s="8"/>
      <c r="D68" s="4"/>
      <c r="E68" s="104"/>
      <c r="F68" s="135">
        <f t="shared" si="0"/>
        <v>0</v>
      </c>
      <c r="G68" s="184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84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84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84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84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84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85"/>
      <c r="H74" s="185"/>
      <c r="I74" s="186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66"/>
      <c r="H78" s="166"/>
      <c r="I78" s="167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66"/>
      <c r="H79" s="166"/>
      <c r="I79" s="167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66"/>
      <c r="H80" s="166"/>
      <c r="I80" s="167"/>
    </row>
    <row r="81" spans="1:9" customFormat="1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</row>
    <row r="82" spans="1:9" customFormat="1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</row>
    <row r="83" spans="1:9" customFormat="1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</row>
    <row r="84" spans="1:9" customFormat="1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</row>
    <row r="85" spans="1:9" customFormat="1" ht="13.5" thickBot="1" x14ac:dyDescent="0.25">
      <c r="A85" s="92" t="s">
        <v>149</v>
      </c>
      <c r="B85" s="83" t="s">
        <v>98</v>
      </c>
      <c r="C85" s="6"/>
      <c r="D85" s="7"/>
      <c r="E85" s="103"/>
      <c r="F85" s="99">
        <f>F86</f>
        <v>120</v>
      </c>
      <c r="G85" s="185"/>
      <c r="H85" s="185"/>
      <c r="I85" s="186"/>
    </row>
    <row r="86" spans="1:9" customFormat="1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38">
        <f>IF(F63&gt;0, "0,00",((F37+F29+F18+F4)*0.02))</f>
        <v>120</v>
      </c>
      <c r="G86" s="184"/>
      <c r="H86" s="182"/>
      <c r="I86" s="183"/>
    </row>
    <row r="87" spans="1:9" customFormat="1" ht="13.5" thickBot="1" x14ac:dyDescent="0.25">
      <c r="A87" s="97"/>
      <c r="B87" s="89"/>
      <c r="C87" s="23"/>
      <c r="D87" s="2"/>
      <c r="E87" s="105"/>
      <c r="F87" s="134"/>
      <c r="G87" s="199"/>
      <c r="H87" s="199"/>
      <c r="I87" s="200"/>
    </row>
    <row r="88" spans="1:9" customFormat="1" ht="37.5" customHeight="1" thickBot="1" x14ac:dyDescent="0.25">
      <c r="A88" s="98" t="s">
        <v>51</v>
      </c>
      <c r="B88" s="90" t="s">
        <v>151</v>
      </c>
      <c r="C88" s="168"/>
      <c r="D88" s="10"/>
      <c r="E88" s="10"/>
      <c r="F88" s="99">
        <f>F4+F18+F29+F37+F63+F74+F85</f>
        <v>6120</v>
      </c>
      <c r="G88" s="197"/>
      <c r="H88" s="197"/>
      <c r="I88" s="198"/>
    </row>
    <row r="89" spans="1:9" customFormat="1" x14ac:dyDescent="0.2">
      <c r="A89" s="27"/>
      <c r="B89" s="13"/>
      <c r="G89" s="29"/>
      <c r="H89" s="30"/>
      <c r="I89" s="31"/>
    </row>
    <row r="90" spans="1:9" customFormat="1" ht="20.25" customHeight="1" x14ac:dyDescent="0.2">
      <c r="A90" s="27"/>
      <c r="B90" s="13"/>
      <c r="G90" s="29"/>
      <c r="H90" s="30"/>
      <c r="I90" s="31"/>
    </row>
    <row r="91" spans="1:9" customFormat="1" ht="40.5" customHeight="1" x14ac:dyDescent="0.2">
      <c r="A91" s="27"/>
      <c r="B91" s="13"/>
      <c r="G91" s="29"/>
      <c r="H91" s="30"/>
      <c r="I91" s="31"/>
    </row>
  </sheetData>
  <mergeCells count="86">
    <mergeCell ref="G46:I46"/>
    <mergeCell ref="G40:I40"/>
    <mergeCell ref="G41:I41"/>
    <mergeCell ref="G42:I42"/>
    <mergeCell ref="G43:I43"/>
    <mergeCell ref="G44:I44"/>
    <mergeCell ref="G45:I45"/>
    <mergeCell ref="G4:I4"/>
    <mergeCell ref="G5:I5"/>
    <mergeCell ref="G2:I2"/>
    <mergeCell ref="G3:I3"/>
    <mergeCell ref="C1:E1"/>
    <mergeCell ref="F1:G1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9:I39"/>
    <mergeCell ref="G36:I36"/>
    <mergeCell ref="G37:I37"/>
    <mergeCell ref="G38:I38"/>
    <mergeCell ref="G30:I30"/>
    <mergeCell ref="G31:I31"/>
    <mergeCell ref="G32:I32"/>
    <mergeCell ref="G33:I33"/>
    <mergeCell ref="G34:I34"/>
    <mergeCell ref="G35:I35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legacyDrawing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1"/>
  <sheetViews>
    <sheetView topLeftCell="A61" workbookViewId="0">
      <selection activeCell="C86" sqref="C86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87" t="s">
        <v>102</v>
      </c>
      <c r="D1" s="188"/>
      <c r="E1" s="188"/>
      <c r="F1" s="189"/>
      <c r="G1" s="190"/>
      <c r="H1" s="32" t="s">
        <v>15</v>
      </c>
      <c r="I1" s="124" t="s">
        <v>19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1" t="s">
        <v>58</v>
      </c>
      <c r="H2" s="192"/>
      <c r="I2" s="193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194"/>
      <c r="H3" s="194"/>
      <c r="I3" s="195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5000</v>
      </c>
      <c r="G4" s="196"/>
      <c r="H4" s="185"/>
      <c r="I4" s="186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5000</v>
      </c>
      <c r="G5" s="179"/>
      <c r="H5" s="180"/>
      <c r="I5" s="181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5</v>
      </c>
      <c r="E6" s="102">
        <v>1000</v>
      </c>
      <c r="F6" s="135">
        <f t="shared" ref="F6:F72" si="0">D6*E6</f>
        <v>5000</v>
      </c>
      <c r="G6" s="179"/>
      <c r="H6" s="180"/>
      <c r="I6" s="181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79"/>
      <c r="H7" s="180"/>
      <c r="I7" s="181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79"/>
      <c r="H8" s="180"/>
      <c r="I8" s="181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79"/>
      <c r="H9" s="180"/>
      <c r="I9" s="181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79"/>
      <c r="H10" s="180"/>
      <c r="I10" s="181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79"/>
      <c r="H11" s="180"/>
      <c r="I11" s="181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79"/>
      <c r="H12" s="180"/>
      <c r="I12" s="181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79"/>
      <c r="H13" s="180"/>
      <c r="I13" s="181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79"/>
      <c r="H14" s="180"/>
      <c r="I14" s="181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79"/>
      <c r="H15" s="180"/>
      <c r="I15" s="181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79"/>
      <c r="H16" s="180"/>
      <c r="I16" s="181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79"/>
      <c r="H17" s="180"/>
      <c r="I17" s="181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85"/>
      <c r="H18" s="185"/>
      <c r="I18" s="186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85"/>
      <c r="H29" s="185"/>
      <c r="I29" s="186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85"/>
      <c r="H37" s="185"/>
      <c r="I37" s="186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79"/>
      <c r="H38" s="180"/>
      <c r="I38" s="181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79"/>
      <c r="H39" s="180"/>
      <c r="I39" s="181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79"/>
      <c r="H40" s="180"/>
      <c r="I40" s="181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79"/>
      <c r="H41" s="180"/>
      <c r="I41" s="181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79"/>
      <c r="H42" s="180"/>
      <c r="I42" s="181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79"/>
      <c r="H43" s="180"/>
      <c r="I43" s="181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79"/>
      <c r="H44" s="180"/>
      <c r="I44" s="181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79"/>
      <c r="H45" s="180"/>
      <c r="I45" s="181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79"/>
      <c r="H46" s="180"/>
      <c r="I46" s="181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79"/>
      <c r="H47" s="180"/>
      <c r="I47" s="181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79"/>
      <c r="H48" s="180"/>
      <c r="I48" s="181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79"/>
      <c r="H49" s="180"/>
      <c r="I49" s="181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79"/>
      <c r="H50" s="180"/>
      <c r="I50" s="181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79"/>
      <c r="H51" s="180"/>
      <c r="I51" s="181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79"/>
      <c r="H52" s="180"/>
      <c r="I52" s="181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79"/>
      <c r="H53" s="180"/>
      <c r="I53" s="181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79"/>
      <c r="H54" s="180"/>
      <c r="I54" s="181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79"/>
      <c r="H55" s="180"/>
      <c r="I55" s="181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79"/>
      <c r="H56" s="180"/>
      <c r="I56" s="181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79"/>
      <c r="H57" s="180"/>
      <c r="I57" s="181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79"/>
      <c r="H58" s="180"/>
      <c r="I58" s="181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79"/>
      <c r="H59" s="180"/>
      <c r="I59" s="181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79"/>
      <c r="H60" s="180"/>
      <c r="I60" s="181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79"/>
      <c r="H61" s="180"/>
      <c r="I61" s="181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79"/>
      <c r="H62" s="180"/>
      <c r="I62" s="181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0</v>
      </c>
      <c r="G63" s="185"/>
      <c r="H63" s="185"/>
      <c r="I63" s="186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84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84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84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0</v>
      </c>
      <c r="G67" s="184"/>
      <c r="H67" s="182"/>
      <c r="I67" s="183"/>
    </row>
    <row r="68" spans="1:9" customFormat="1" x14ac:dyDescent="0.2">
      <c r="A68" s="95" t="s">
        <v>75</v>
      </c>
      <c r="B68" s="84"/>
      <c r="C68" s="8"/>
      <c r="D68" s="4"/>
      <c r="E68" s="104"/>
      <c r="F68" s="135">
        <f t="shared" si="0"/>
        <v>0</v>
      </c>
      <c r="G68" s="184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84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84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84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84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84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85"/>
      <c r="H74" s="185"/>
      <c r="I74" s="186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66"/>
      <c r="H78" s="166"/>
      <c r="I78" s="167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66"/>
      <c r="H79" s="166"/>
      <c r="I79" s="167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66"/>
      <c r="H80" s="166"/>
      <c r="I80" s="167"/>
    </row>
    <row r="81" spans="1:9" customFormat="1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</row>
    <row r="82" spans="1:9" customFormat="1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</row>
    <row r="83" spans="1:9" customFormat="1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</row>
    <row r="84" spans="1:9" customFormat="1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</row>
    <row r="85" spans="1:9" customFormat="1" ht="13.5" thickBot="1" x14ac:dyDescent="0.25">
      <c r="A85" s="92" t="s">
        <v>149</v>
      </c>
      <c r="B85" s="83" t="s">
        <v>98</v>
      </c>
      <c r="C85" s="6"/>
      <c r="D85" s="7"/>
      <c r="E85" s="103"/>
      <c r="F85" s="99">
        <f>F86</f>
        <v>100</v>
      </c>
      <c r="G85" s="185"/>
      <c r="H85" s="185"/>
      <c r="I85" s="186"/>
    </row>
    <row r="86" spans="1:9" customFormat="1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38">
        <f>IF(F63&gt;0, "0,00",((F37+F29+F18+F4)*0.02))</f>
        <v>100</v>
      </c>
      <c r="G86" s="184"/>
      <c r="H86" s="182"/>
      <c r="I86" s="183"/>
    </row>
    <row r="87" spans="1:9" customFormat="1" ht="13.5" thickBot="1" x14ac:dyDescent="0.25">
      <c r="A87" s="97"/>
      <c r="B87" s="89"/>
      <c r="C87" s="23"/>
      <c r="D87" s="2"/>
      <c r="E87" s="105"/>
      <c r="F87" s="134"/>
      <c r="G87" s="199"/>
      <c r="H87" s="199"/>
      <c r="I87" s="200"/>
    </row>
    <row r="88" spans="1:9" customFormat="1" ht="37.5" customHeight="1" thickBot="1" x14ac:dyDescent="0.25">
      <c r="A88" s="98" t="s">
        <v>51</v>
      </c>
      <c r="B88" s="90" t="s">
        <v>151</v>
      </c>
      <c r="C88" s="168"/>
      <c r="D88" s="10"/>
      <c r="E88" s="10"/>
      <c r="F88" s="99">
        <f>F4+F18+F29+F37+F63+F74+F85</f>
        <v>5100</v>
      </c>
      <c r="G88" s="197"/>
      <c r="H88" s="197"/>
      <c r="I88" s="198"/>
    </row>
    <row r="89" spans="1:9" customFormat="1" x14ac:dyDescent="0.2">
      <c r="A89" s="27"/>
      <c r="B89" s="13"/>
      <c r="G89" s="29"/>
      <c r="H89" s="30"/>
      <c r="I89" s="31"/>
    </row>
    <row r="90" spans="1:9" customFormat="1" ht="20.25" customHeight="1" x14ac:dyDescent="0.2">
      <c r="A90" s="27"/>
      <c r="B90" s="13"/>
      <c r="G90" s="29"/>
      <c r="H90" s="30"/>
      <c r="I90" s="31"/>
    </row>
    <row r="91" spans="1:9" customFormat="1" ht="40.5" customHeight="1" x14ac:dyDescent="0.2">
      <c r="A91" s="27"/>
      <c r="B91" s="13"/>
      <c r="G91" s="29"/>
      <c r="H91" s="30"/>
      <c r="I91" s="31"/>
    </row>
  </sheetData>
  <mergeCells count="86">
    <mergeCell ref="G46:I46"/>
    <mergeCell ref="G40:I40"/>
    <mergeCell ref="G41:I41"/>
    <mergeCell ref="G42:I42"/>
    <mergeCell ref="G43:I43"/>
    <mergeCell ref="G44:I44"/>
    <mergeCell ref="G45:I45"/>
    <mergeCell ref="G4:I4"/>
    <mergeCell ref="G5:I5"/>
    <mergeCell ref="G2:I2"/>
    <mergeCell ref="G3:I3"/>
    <mergeCell ref="C1:E1"/>
    <mergeCell ref="F1:G1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6:I36"/>
    <mergeCell ref="G37:I37"/>
    <mergeCell ref="G38:I38"/>
    <mergeCell ref="G39:I39"/>
    <mergeCell ref="G30:I30"/>
    <mergeCell ref="G31:I31"/>
    <mergeCell ref="G32:I32"/>
    <mergeCell ref="G33:I33"/>
    <mergeCell ref="G34:I34"/>
    <mergeCell ref="G35:I35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legacyDrawing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1"/>
  <sheetViews>
    <sheetView topLeftCell="A58" workbookViewId="0">
      <selection activeCell="C86" sqref="C86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87" t="s">
        <v>101</v>
      </c>
      <c r="D1" s="188"/>
      <c r="E1" s="188"/>
      <c r="F1" s="189"/>
      <c r="G1" s="190"/>
      <c r="H1" s="32" t="s">
        <v>15</v>
      </c>
      <c r="I1" s="124" t="s">
        <v>18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1" t="s">
        <v>58</v>
      </c>
      <c r="H2" s="192"/>
      <c r="I2" s="193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194"/>
      <c r="H3" s="194"/>
      <c r="I3" s="195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4000</v>
      </c>
      <c r="G4" s="196"/>
      <c r="H4" s="185"/>
      <c r="I4" s="186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4000</v>
      </c>
      <c r="G5" s="179"/>
      <c r="H5" s="180"/>
      <c r="I5" s="181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4</v>
      </c>
      <c r="E6" s="102">
        <v>1000</v>
      </c>
      <c r="F6" s="135">
        <f t="shared" ref="F6:F72" si="0">D6*E6</f>
        <v>4000</v>
      </c>
      <c r="G6" s="179"/>
      <c r="H6" s="180"/>
      <c r="I6" s="181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79"/>
      <c r="H7" s="180"/>
      <c r="I7" s="181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79"/>
      <c r="H8" s="180"/>
      <c r="I8" s="181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79"/>
      <c r="H9" s="180"/>
      <c r="I9" s="181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79"/>
      <c r="H10" s="180"/>
      <c r="I10" s="181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79"/>
      <c r="H11" s="180"/>
      <c r="I11" s="181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79"/>
      <c r="H12" s="180"/>
      <c r="I12" s="181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79"/>
      <c r="H13" s="180"/>
      <c r="I13" s="181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79"/>
      <c r="H14" s="180"/>
      <c r="I14" s="181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79"/>
      <c r="H15" s="180"/>
      <c r="I15" s="181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79"/>
      <c r="H16" s="180"/>
      <c r="I16" s="181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79"/>
      <c r="H17" s="180"/>
      <c r="I17" s="181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85"/>
      <c r="H18" s="185"/>
      <c r="I18" s="186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85"/>
      <c r="H29" s="185"/>
      <c r="I29" s="186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85"/>
      <c r="H37" s="185"/>
      <c r="I37" s="186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79"/>
      <c r="H38" s="180"/>
      <c r="I38" s="181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79"/>
      <c r="H39" s="180"/>
      <c r="I39" s="181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79"/>
      <c r="H40" s="180"/>
      <c r="I40" s="181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79"/>
      <c r="H41" s="180"/>
      <c r="I41" s="181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79"/>
      <c r="H42" s="180"/>
      <c r="I42" s="181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79"/>
      <c r="H43" s="180"/>
      <c r="I43" s="181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79"/>
      <c r="H44" s="180"/>
      <c r="I44" s="181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79"/>
      <c r="H45" s="180"/>
      <c r="I45" s="181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79"/>
      <c r="H46" s="180"/>
      <c r="I46" s="181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79"/>
      <c r="H47" s="180"/>
      <c r="I47" s="181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79"/>
      <c r="H48" s="180"/>
      <c r="I48" s="181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79"/>
      <c r="H49" s="180"/>
      <c r="I49" s="181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79"/>
      <c r="H50" s="180"/>
      <c r="I50" s="181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79"/>
      <c r="H51" s="180"/>
      <c r="I51" s="181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79"/>
      <c r="H52" s="180"/>
      <c r="I52" s="181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79"/>
      <c r="H53" s="180"/>
      <c r="I53" s="181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79"/>
      <c r="H54" s="180"/>
      <c r="I54" s="181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79"/>
      <c r="H55" s="180"/>
      <c r="I55" s="181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79"/>
      <c r="H56" s="180"/>
      <c r="I56" s="181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79"/>
      <c r="H57" s="180"/>
      <c r="I57" s="181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79"/>
      <c r="H58" s="180"/>
      <c r="I58" s="181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79"/>
      <c r="H59" s="180"/>
      <c r="I59" s="181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79"/>
      <c r="H60" s="180"/>
      <c r="I60" s="181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79"/>
      <c r="H61" s="180"/>
      <c r="I61" s="181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79"/>
      <c r="H62" s="180"/>
      <c r="I62" s="181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0</v>
      </c>
      <c r="G63" s="185"/>
      <c r="H63" s="185"/>
      <c r="I63" s="186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84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84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84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0</v>
      </c>
      <c r="G67" s="184"/>
      <c r="H67" s="182"/>
      <c r="I67" s="183"/>
    </row>
    <row r="68" spans="1:9" customFormat="1" x14ac:dyDescent="0.2">
      <c r="A68" s="95" t="s">
        <v>75</v>
      </c>
      <c r="B68" s="84"/>
      <c r="C68" s="8"/>
      <c r="D68" s="4"/>
      <c r="E68" s="104"/>
      <c r="F68" s="135">
        <f t="shared" si="0"/>
        <v>0</v>
      </c>
      <c r="G68" s="184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84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84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84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84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84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85"/>
      <c r="H74" s="185"/>
      <c r="I74" s="186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66"/>
      <c r="H78" s="166"/>
      <c r="I78" s="167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66"/>
      <c r="H79" s="166"/>
      <c r="I79" s="167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66"/>
      <c r="H80" s="166"/>
      <c r="I80" s="167"/>
    </row>
    <row r="81" spans="1:9" customFormat="1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</row>
    <row r="82" spans="1:9" customFormat="1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</row>
    <row r="83" spans="1:9" customFormat="1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</row>
    <row r="84" spans="1:9" customFormat="1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</row>
    <row r="85" spans="1:9" customFormat="1" ht="13.5" thickBot="1" x14ac:dyDescent="0.25">
      <c r="A85" s="92" t="s">
        <v>149</v>
      </c>
      <c r="B85" s="83" t="s">
        <v>98</v>
      </c>
      <c r="C85" s="6"/>
      <c r="D85" s="7"/>
      <c r="E85" s="103"/>
      <c r="F85" s="99">
        <f>F86</f>
        <v>80</v>
      </c>
      <c r="G85" s="185"/>
      <c r="H85" s="185"/>
      <c r="I85" s="186"/>
    </row>
    <row r="86" spans="1:9" customFormat="1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38">
        <f>IF(F63&gt;0, "0,00",((F37+F29+F18+F4)*0.02))</f>
        <v>80</v>
      </c>
      <c r="G86" s="184"/>
      <c r="H86" s="182"/>
      <c r="I86" s="183"/>
    </row>
    <row r="87" spans="1:9" customFormat="1" ht="13.5" thickBot="1" x14ac:dyDescent="0.25">
      <c r="A87" s="97"/>
      <c r="B87" s="89"/>
      <c r="C87" s="23"/>
      <c r="D87" s="2"/>
      <c r="E87" s="105"/>
      <c r="F87" s="134"/>
      <c r="G87" s="199"/>
      <c r="H87" s="199"/>
      <c r="I87" s="200"/>
    </row>
    <row r="88" spans="1:9" customFormat="1" ht="37.5" customHeight="1" thickBot="1" x14ac:dyDescent="0.25">
      <c r="A88" s="98" t="s">
        <v>51</v>
      </c>
      <c r="B88" s="90" t="s">
        <v>151</v>
      </c>
      <c r="C88" s="168"/>
      <c r="D88" s="10"/>
      <c r="E88" s="10"/>
      <c r="F88" s="99">
        <f>F4+F18+F29+F37+F63+F74+F85</f>
        <v>4080</v>
      </c>
      <c r="G88" s="197"/>
      <c r="H88" s="197"/>
      <c r="I88" s="198"/>
    </row>
    <row r="89" spans="1:9" customFormat="1" x14ac:dyDescent="0.2">
      <c r="A89" s="27"/>
      <c r="B89" s="13"/>
      <c r="G89" s="29"/>
      <c r="H89" s="30"/>
      <c r="I89" s="31"/>
    </row>
    <row r="90" spans="1:9" customFormat="1" ht="20.25" customHeight="1" x14ac:dyDescent="0.2">
      <c r="A90" s="27"/>
      <c r="B90" s="13"/>
      <c r="G90" s="29"/>
      <c r="H90" s="30"/>
      <c r="I90" s="31"/>
    </row>
    <row r="91" spans="1:9" customFormat="1" ht="40.5" customHeight="1" x14ac:dyDescent="0.2">
      <c r="A91" s="27"/>
      <c r="B91" s="13"/>
      <c r="G91" s="29"/>
      <c r="H91" s="30"/>
      <c r="I91" s="31"/>
    </row>
  </sheetData>
  <mergeCells count="86">
    <mergeCell ref="G46:I46"/>
    <mergeCell ref="G40:I40"/>
    <mergeCell ref="G41:I41"/>
    <mergeCell ref="G42:I42"/>
    <mergeCell ref="G43:I43"/>
    <mergeCell ref="G44:I44"/>
    <mergeCell ref="G45:I45"/>
    <mergeCell ref="G4:I4"/>
    <mergeCell ref="G5:I5"/>
    <mergeCell ref="G2:I2"/>
    <mergeCell ref="G3:I3"/>
    <mergeCell ref="C1:E1"/>
    <mergeCell ref="F1:G1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6:I36"/>
    <mergeCell ref="G37:I37"/>
    <mergeCell ref="G38:I38"/>
    <mergeCell ref="G39:I39"/>
    <mergeCell ref="G30:I30"/>
    <mergeCell ref="G31:I31"/>
    <mergeCell ref="G32:I32"/>
    <mergeCell ref="G33:I33"/>
    <mergeCell ref="G34:I34"/>
    <mergeCell ref="G35:I35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legacyDrawing r:id="rId1"/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1"/>
  <sheetViews>
    <sheetView topLeftCell="A58" workbookViewId="0">
      <selection activeCell="C86" sqref="C86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87" t="s">
        <v>59</v>
      </c>
      <c r="D1" s="188"/>
      <c r="E1" s="188"/>
      <c r="F1" s="189"/>
      <c r="G1" s="190"/>
      <c r="H1" s="32" t="s">
        <v>15</v>
      </c>
      <c r="I1" s="124" t="s">
        <v>19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1" t="s">
        <v>58</v>
      </c>
      <c r="H2" s="192"/>
      <c r="I2" s="193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194"/>
      <c r="H3" s="194"/>
      <c r="I3" s="195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2000</v>
      </c>
      <c r="G4" s="196"/>
      <c r="H4" s="185"/>
      <c r="I4" s="186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2000</v>
      </c>
      <c r="G5" s="179"/>
      <c r="H5" s="180"/>
      <c r="I5" s="181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2</v>
      </c>
      <c r="E6" s="102">
        <v>1000</v>
      </c>
      <c r="F6" s="135">
        <f t="shared" ref="F6:F72" si="0">D6*E6</f>
        <v>2000</v>
      </c>
      <c r="G6" s="179"/>
      <c r="H6" s="180"/>
      <c r="I6" s="181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79"/>
      <c r="H7" s="180"/>
      <c r="I7" s="181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79"/>
      <c r="H8" s="180"/>
      <c r="I8" s="181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79"/>
      <c r="H9" s="180"/>
      <c r="I9" s="181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79"/>
      <c r="H10" s="180"/>
      <c r="I10" s="181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79"/>
      <c r="H11" s="180"/>
      <c r="I11" s="181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79"/>
      <c r="H12" s="180"/>
      <c r="I12" s="181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79"/>
      <c r="H13" s="180"/>
      <c r="I13" s="181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79"/>
      <c r="H14" s="180"/>
      <c r="I14" s="181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79"/>
      <c r="H15" s="180"/>
      <c r="I15" s="181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79"/>
      <c r="H16" s="180"/>
      <c r="I16" s="181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79"/>
      <c r="H17" s="180"/>
      <c r="I17" s="181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85"/>
      <c r="H18" s="185"/>
      <c r="I18" s="186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85"/>
      <c r="H29" s="185"/>
      <c r="I29" s="186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85"/>
      <c r="H37" s="185"/>
      <c r="I37" s="186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79"/>
      <c r="H38" s="180"/>
      <c r="I38" s="181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79"/>
      <c r="H39" s="180"/>
      <c r="I39" s="181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79"/>
      <c r="H40" s="180"/>
      <c r="I40" s="181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79"/>
      <c r="H41" s="180"/>
      <c r="I41" s="181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79"/>
      <c r="H42" s="180"/>
      <c r="I42" s="181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79"/>
      <c r="H43" s="180"/>
      <c r="I43" s="181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79"/>
      <c r="H44" s="180"/>
      <c r="I44" s="181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79"/>
      <c r="H45" s="180"/>
      <c r="I45" s="181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79"/>
      <c r="H46" s="180"/>
      <c r="I46" s="181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79"/>
      <c r="H47" s="180"/>
      <c r="I47" s="181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79"/>
      <c r="H48" s="180"/>
      <c r="I48" s="181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79"/>
      <c r="H49" s="180"/>
      <c r="I49" s="181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79"/>
      <c r="H50" s="180"/>
      <c r="I50" s="181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79"/>
      <c r="H51" s="180"/>
      <c r="I51" s="181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79"/>
      <c r="H52" s="180"/>
      <c r="I52" s="181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79"/>
      <c r="H53" s="180"/>
      <c r="I53" s="181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79"/>
      <c r="H54" s="180"/>
      <c r="I54" s="181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79"/>
      <c r="H55" s="180"/>
      <c r="I55" s="181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79"/>
      <c r="H56" s="180"/>
      <c r="I56" s="181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79"/>
      <c r="H57" s="180"/>
      <c r="I57" s="181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79"/>
      <c r="H58" s="180"/>
      <c r="I58" s="181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79"/>
      <c r="H59" s="180"/>
      <c r="I59" s="181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79"/>
      <c r="H60" s="180"/>
      <c r="I60" s="181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79"/>
      <c r="H61" s="180"/>
      <c r="I61" s="181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79"/>
      <c r="H62" s="180"/>
      <c r="I62" s="181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1500</v>
      </c>
      <c r="G63" s="185"/>
      <c r="H63" s="185"/>
      <c r="I63" s="186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84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84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84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1500</v>
      </c>
      <c r="G67" s="184"/>
      <c r="H67" s="182"/>
      <c r="I67" s="183"/>
    </row>
    <row r="68" spans="1:9" customFormat="1" x14ac:dyDescent="0.2">
      <c r="A68" s="95" t="s">
        <v>75</v>
      </c>
      <c r="B68" s="84"/>
      <c r="C68" s="8"/>
      <c r="D68" s="4">
        <v>15</v>
      </c>
      <c r="E68" s="104">
        <v>100</v>
      </c>
      <c r="F68" s="135">
        <f t="shared" si="0"/>
        <v>1500</v>
      </c>
      <c r="G68" s="184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84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84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84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84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84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85"/>
      <c r="H74" s="185"/>
      <c r="I74" s="186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66"/>
      <c r="H78" s="166"/>
      <c r="I78" s="167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66"/>
      <c r="H79" s="166"/>
      <c r="I79" s="167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66"/>
      <c r="H80" s="166"/>
      <c r="I80" s="167"/>
    </row>
    <row r="81" spans="1:9" customFormat="1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</row>
    <row r="82" spans="1:9" customFormat="1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</row>
    <row r="83" spans="1:9" customFormat="1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</row>
    <row r="84" spans="1:9" customFormat="1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</row>
    <row r="85" spans="1:9" customFormat="1" ht="13.5" thickBot="1" x14ac:dyDescent="0.25">
      <c r="A85" s="92" t="s">
        <v>149</v>
      </c>
      <c r="B85" s="83" t="s">
        <v>98</v>
      </c>
      <c r="C85" s="6"/>
      <c r="D85" s="7"/>
      <c r="E85" s="103"/>
      <c r="F85" s="171" t="str">
        <f>F86</f>
        <v>0,00</v>
      </c>
      <c r="G85" s="185"/>
      <c r="H85" s="185"/>
      <c r="I85" s="186"/>
    </row>
    <row r="86" spans="1:9" customFormat="1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72" t="str">
        <f>IF(F63&gt;0, "0,00",((F37+F29+F18+F4)*0.02))</f>
        <v>0,00</v>
      </c>
      <c r="G86" s="184"/>
      <c r="H86" s="182"/>
      <c r="I86" s="183"/>
    </row>
    <row r="87" spans="1:9" customFormat="1" ht="13.5" thickBot="1" x14ac:dyDescent="0.25">
      <c r="A87" s="97"/>
      <c r="B87" s="89"/>
      <c r="C87" s="23"/>
      <c r="D87" s="2"/>
      <c r="E87" s="105"/>
      <c r="F87" s="134"/>
      <c r="G87" s="199"/>
      <c r="H87" s="199"/>
      <c r="I87" s="200"/>
    </row>
    <row r="88" spans="1:9" customFormat="1" ht="37.5" customHeight="1" thickBot="1" x14ac:dyDescent="0.25">
      <c r="A88" s="98" t="s">
        <v>51</v>
      </c>
      <c r="B88" s="90" t="s">
        <v>151</v>
      </c>
      <c r="C88" s="168"/>
      <c r="D88" s="10"/>
      <c r="E88" s="10"/>
      <c r="F88" s="99">
        <f>F4+F18+F29+F37+F63+F74+F85</f>
        <v>3500</v>
      </c>
      <c r="G88" s="197"/>
      <c r="H88" s="197"/>
      <c r="I88" s="198"/>
    </row>
    <row r="89" spans="1:9" customFormat="1" x14ac:dyDescent="0.2">
      <c r="A89" s="27"/>
      <c r="B89" s="13"/>
      <c r="G89" s="29"/>
      <c r="H89" s="30"/>
      <c r="I89" s="31"/>
    </row>
    <row r="90" spans="1:9" customFormat="1" ht="20.25" customHeight="1" x14ac:dyDescent="0.2">
      <c r="A90" s="27"/>
      <c r="B90" s="13"/>
      <c r="G90" s="29"/>
      <c r="H90" s="30"/>
      <c r="I90" s="31"/>
    </row>
    <row r="91" spans="1:9" customFormat="1" ht="40.5" customHeight="1" x14ac:dyDescent="0.2">
      <c r="A91" s="27"/>
      <c r="B91" s="13"/>
      <c r="G91" s="29"/>
      <c r="H91" s="30"/>
      <c r="I91" s="31"/>
    </row>
  </sheetData>
  <mergeCells count="86">
    <mergeCell ref="G46:I46"/>
    <mergeCell ref="G40:I40"/>
    <mergeCell ref="G41:I41"/>
    <mergeCell ref="G42:I42"/>
    <mergeCell ref="G43:I43"/>
    <mergeCell ref="G44:I44"/>
    <mergeCell ref="G45:I45"/>
    <mergeCell ref="G4:I4"/>
    <mergeCell ref="G5:I5"/>
    <mergeCell ref="G2:I2"/>
    <mergeCell ref="G3:I3"/>
    <mergeCell ref="C1:E1"/>
    <mergeCell ref="F1:G1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6:I36"/>
    <mergeCell ref="G37:I37"/>
    <mergeCell ref="G38:I38"/>
    <mergeCell ref="G39:I39"/>
    <mergeCell ref="G30:I30"/>
    <mergeCell ref="G31:I31"/>
    <mergeCell ref="G32:I32"/>
    <mergeCell ref="G33:I33"/>
    <mergeCell ref="G34:I34"/>
    <mergeCell ref="G35:I35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legacyDrawing r:id="rId1"/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workbookViewId="0">
      <selection activeCell="C12" sqref="C12"/>
    </sheetView>
  </sheetViews>
  <sheetFormatPr defaultRowHeight="12.75" x14ac:dyDescent="0.2"/>
  <cols>
    <col min="1" max="1" width="5" style="27" customWidth="1"/>
    <col min="2" max="2" width="44.85546875" style="13" customWidth="1"/>
    <col min="3" max="3" width="25" style="27" customWidth="1"/>
    <col min="4" max="4" width="19.28515625" customWidth="1"/>
    <col min="5" max="6" width="16.85546875" customWidth="1"/>
    <col min="7" max="7" width="18.140625" customWidth="1"/>
    <col min="8" max="8" width="18.5703125" customWidth="1"/>
    <col min="9" max="9" width="16.28515625" customWidth="1"/>
    <col min="10" max="10" width="16.5703125" style="129" customWidth="1"/>
    <col min="11" max="11" width="10.5703125" hidden="1" customWidth="1"/>
  </cols>
  <sheetData>
    <row r="1" spans="1:11" ht="16.5" thickBot="1" x14ac:dyDescent="0.3">
      <c r="A1" s="26"/>
      <c r="B1" s="81" t="s">
        <v>83</v>
      </c>
      <c r="C1" s="26" t="s">
        <v>60</v>
      </c>
      <c r="D1" s="187">
        <f>LA!F1</f>
        <v>0</v>
      </c>
      <c r="E1" s="188"/>
      <c r="F1" s="188"/>
      <c r="G1" s="188"/>
      <c r="H1" s="188"/>
      <c r="I1" s="188"/>
      <c r="J1" s="204"/>
      <c r="K1" t="s">
        <v>20</v>
      </c>
    </row>
    <row r="2" spans="1:11" s="24" customFormat="1" ht="26.25" thickBot="1" x14ac:dyDescent="0.25">
      <c r="A2" s="112" t="s">
        <v>7</v>
      </c>
      <c r="B2" s="112" t="s">
        <v>2</v>
      </c>
      <c r="C2" s="112" t="s">
        <v>103</v>
      </c>
      <c r="D2" s="5" t="s">
        <v>104</v>
      </c>
      <c r="E2" s="5" t="s">
        <v>105</v>
      </c>
      <c r="F2" s="5" t="s">
        <v>106</v>
      </c>
      <c r="G2" s="5" t="s">
        <v>107</v>
      </c>
      <c r="H2" s="106" t="s">
        <v>108</v>
      </c>
      <c r="I2" s="110" t="s">
        <v>33</v>
      </c>
      <c r="J2" s="108" t="s">
        <v>21</v>
      </c>
    </row>
    <row r="3" spans="1:11" s="11" customFormat="1" ht="13.5" customHeight="1" x14ac:dyDescent="0.2">
      <c r="A3" s="146"/>
      <c r="B3" s="156"/>
      <c r="C3" s="91"/>
      <c r="D3" s="34"/>
      <c r="E3" s="35"/>
      <c r="F3" s="35"/>
      <c r="G3" s="35"/>
      <c r="H3" s="107"/>
      <c r="I3" s="113"/>
      <c r="J3" s="109"/>
      <c r="K3"/>
    </row>
    <row r="4" spans="1:11" x14ac:dyDescent="0.2">
      <c r="A4" s="147" t="s">
        <v>38</v>
      </c>
      <c r="B4" s="157" t="s">
        <v>8</v>
      </c>
      <c r="C4" s="126">
        <f>SUM(C5:C8)</f>
        <v>10000</v>
      </c>
      <c r="D4" s="126">
        <f t="shared" ref="D4:H4" si="0">SUM(D5:D8)</f>
        <v>8000</v>
      </c>
      <c r="E4" s="126">
        <f t="shared" si="0"/>
        <v>6000</v>
      </c>
      <c r="F4" s="126">
        <f t="shared" si="0"/>
        <v>5000</v>
      </c>
      <c r="G4" s="126">
        <f t="shared" si="0"/>
        <v>4000</v>
      </c>
      <c r="H4" s="126">
        <f t="shared" si="0"/>
        <v>2000</v>
      </c>
      <c r="I4" s="126">
        <f>SUM(I5:I8)</f>
        <v>35000</v>
      </c>
      <c r="J4" s="127">
        <f>I4/$I$42</f>
        <v>0.94339622641509435</v>
      </c>
    </row>
    <row r="5" spans="1:11" x14ac:dyDescent="0.2">
      <c r="A5" s="123" t="s">
        <v>3</v>
      </c>
      <c r="B5" s="84" t="s">
        <v>120</v>
      </c>
      <c r="C5" s="125">
        <f>LA!F5</f>
        <v>10000</v>
      </c>
      <c r="D5" s="125">
        <f>'1. A.'!F5</f>
        <v>8000</v>
      </c>
      <c r="E5" s="125">
        <f>'2.  A'!F5</f>
        <v>6000</v>
      </c>
      <c r="F5" s="125">
        <f>'3. A.'!F5</f>
        <v>5000</v>
      </c>
      <c r="G5" s="125">
        <f>'4.A'!F5</f>
        <v>4000</v>
      </c>
      <c r="H5" s="125">
        <f>'5. A.'!F5</f>
        <v>2000</v>
      </c>
      <c r="I5" s="125">
        <f>SUM(C5:H5)</f>
        <v>35000</v>
      </c>
      <c r="J5" s="208"/>
    </row>
    <row r="6" spans="1:11" x14ac:dyDescent="0.2">
      <c r="A6" s="123" t="s">
        <v>37</v>
      </c>
      <c r="B6" s="84" t="s">
        <v>119</v>
      </c>
      <c r="C6" s="125">
        <f>LA!F8</f>
        <v>0</v>
      </c>
      <c r="D6" s="125">
        <f>'1. A.'!F8</f>
        <v>0</v>
      </c>
      <c r="E6" s="125">
        <f>'2.  A'!F8</f>
        <v>0</v>
      </c>
      <c r="F6" s="125">
        <f>'3. A.'!F8</f>
        <v>0</v>
      </c>
      <c r="G6" s="125">
        <f>'4.A'!F8</f>
        <v>0</v>
      </c>
      <c r="H6" s="125">
        <f>'5. A.'!F8</f>
        <v>0</v>
      </c>
      <c r="I6" s="125">
        <f t="shared" ref="I6:I8" si="1">SUM(C6:H6)</f>
        <v>0</v>
      </c>
      <c r="J6" s="209"/>
    </row>
    <row r="7" spans="1:11" x14ac:dyDescent="0.2">
      <c r="A7" s="123" t="s">
        <v>57</v>
      </c>
      <c r="B7" s="84" t="s">
        <v>118</v>
      </c>
      <c r="C7" s="125">
        <f>LA!F11</f>
        <v>0</v>
      </c>
      <c r="D7" s="125">
        <f>'1. A.'!F11</f>
        <v>0</v>
      </c>
      <c r="E7" s="125">
        <f>'2.  A'!F11</f>
        <v>0</v>
      </c>
      <c r="F7" s="125">
        <f>'3. A.'!F11</f>
        <v>0</v>
      </c>
      <c r="G7" s="125">
        <f>'4.A'!F11</f>
        <v>0</v>
      </c>
      <c r="H7" s="125">
        <f>'5. A.'!F11</f>
        <v>0</v>
      </c>
      <c r="I7" s="125">
        <f t="shared" si="1"/>
        <v>0</v>
      </c>
      <c r="J7" s="209"/>
    </row>
    <row r="8" spans="1:11" x14ac:dyDescent="0.2">
      <c r="A8" s="123" t="s">
        <v>115</v>
      </c>
      <c r="B8" s="84" t="s">
        <v>84</v>
      </c>
      <c r="C8" s="125">
        <f>LA!F14</f>
        <v>0</v>
      </c>
      <c r="D8" s="125">
        <f>'1. A.'!F14</f>
        <v>0</v>
      </c>
      <c r="E8" s="125">
        <f>'2.  A'!F14</f>
        <v>0</v>
      </c>
      <c r="F8" s="125">
        <f>'3. A.'!F14</f>
        <v>0</v>
      </c>
      <c r="G8" s="125">
        <f>'4.A'!F14</f>
        <v>0</v>
      </c>
      <c r="H8" s="125">
        <f>'5. A.'!F14</f>
        <v>0</v>
      </c>
      <c r="I8" s="125">
        <f t="shared" si="1"/>
        <v>0</v>
      </c>
      <c r="J8" s="209"/>
    </row>
    <row r="9" spans="1:11" x14ac:dyDescent="0.2">
      <c r="A9" s="150"/>
      <c r="B9" s="159"/>
      <c r="C9" s="94"/>
      <c r="D9" s="94"/>
      <c r="E9" s="94"/>
      <c r="F9" s="94"/>
      <c r="G9" s="94"/>
      <c r="H9" s="94"/>
      <c r="I9" s="94"/>
      <c r="J9" s="210"/>
    </row>
    <row r="10" spans="1:11" x14ac:dyDescent="0.2">
      <c r="A10" s="92" t="s">
        <v>52</v>
      </c>
      <c r="B10" s="83" t="s">
        <v>9</v>
      </c>
      <c r="C10" s="126">
        <f t="shared" ref="C10:I10" si="2">(C11+C12+C13)</f>
        <v>0</v>
      </c>
      <c r="D10" s="126">
        <f t="shared" si="2"/>
        <v>0</v>
      </c>
      <c r="E10" s="126">
        <f t="shared" si="2"/>
        <v>0</v>
      </c>
      <c r="F10" s="126">
        <f t="shared" si="2"/>
        <v>0</v>
      </c>
      <c r="G10" s="126">
        <f t="shared" si="2"/>
        <v>0</v>
      </c>
      <c r="H10" s="126">
        <f t="shared" si="2"/>
        <v>0</v>
      </c>
      <c r="I10" s="126">
        <f t="shared" si="2"/>
        <v>0</v>
      </c>
      <c r="J10" s="127">
        <f>I10/$I$42</f>
        <v>0</v>
      </c>
    </row>
    <row r="11" spans="1:11" ht="25.5" x14ac:dyDescent="0.2">
      <c r="A11" s="151" t="s">
        <v>4</v>
      </c>
      <c r="B11" s="160" t="s">
        <v>109</v>
      </c>
      <c r="C11" s="125">
        <f>LA!F19</f>
        <v>0</v>
      </c>
      <c r="D11" s="125">
        <f>'1. A.'!F19</f>
        <v>0</v>
      </c>
      <c r="E11" s="125">
        <f>'2.  A'!F19</f>
        <v>0</v>
      </c>
      <c r="F11" s="125">
        <f>'3. A.'!F19</f>
        <v>0</v>
      </c>
      <c r="G11" s="125">
        <f>'4.A'!F19</f>
        <v>0</v>
      </c>
      <c r="H11" s="125">
        <f>'5. A.'!F19</f>
        <v>0</v>
      </c>
      <c r="I11" s="125">
        <f>SUM(C11:H11)</f>
        <v>0</v>
      </c>
      <c r="J11" s="205"/>
    </row>
    <row r="12" spans="1:11" ht="25.5" x14ac:dyDescent="0.2">
      <c r="A12" s="151" t="s">
        <v>123</v>
      </c>
      <c r="B12" s="160" t="s">
        <v>110</v>
      </c>
      <c r="C12" s="125">
        <f>LA!F22</f>
        <v>0</v>
      </c>
      <c r="D12" s="125">
        <f>'1. A.'!F22</f>
        <v>0</v>
      </c>
      <c r="E12" s="125">
        <f>'2.  A'!F22</f>
        <v>0</v>
      </c>
      <c r="F12" s="125">
        <f>'3. A.'!F22</f>
        <v>0</v>
      </c>
      <c r="G12" s="125">
        <f>'4.A'!F22</f>
        <v>0</v>
      </c>
      <c r="H12" s="125">
        <f>'5. A.'!F22</f>
        <v>0</v>
      </c>
      <c r="I12" s="125">
        <f t="shared" ref="I12:I13" si="3">SUM(C12:H12)</f>
        <v>0</v>
      </c>
      <c r="J12" s="206"/>
    </row>
    <row r="13" spans="1:11" x14ac:dyDescent="0.2">
      <c r="A13" s="151" t="s">
        <v>124</v>
      </c>
      <c r="B13" s="158" t="s">
        <v>111</v>
      </c>
      <c r="C13" s="125">
        <f>LA!F25</f>
        <v>0</v>
      </c>
      <c r="D13" s="125">
        <f>'1. A.'!F25</f>
        <v>0</v>
      </c>
      <c r="E13" s="125">
        <f>'2.  A'!F25</f>
        <v>0</v>
      </c>
      <c r="F13" s="125">
        <f>'3. A.'!F25</f>
        <v>0</v>
      </c>
      <c r="G13" s="125">
        <f>'4.A'!F25</f>
        <v>0</v>
      </c>
      <c r="H13" s="125">
        <f>'5. A.'!F25</f>
        <v>0</v>
      </c>
      <c r="I13" s="125">
        <f t="shared" si="3"/>
        <v>0</v>
      </c>
      <c r="J13" s="206"/>
    </row>
    <row r="14" spans="1:11" x14ac:dyDescent="0.2">
      <c r="A14" s="148"/>
      <c r="B14" s="161"/>
      <c r="C14" s="93"/>
      <c r="D14" s="93"/>
      <c r="E14" s="93"/>
      <c r="F14" s="93"/>
      <c r="G14" s="93"/>
      <c r="H14" s="93"/>
      <c r="I14" s="93"/>
      <c r="J14" s="207"/>
    </row>
    <row r="15" spans="1:11" x14ac:dyDescent="0.2">
      <c r="A15" s="147" t="s">
        <v>5</v>
      </c>
      <c r="B15" s="157" t="s">
        <v>10</v>
      </c>
      <c r="C15" s="126">
        <f>(C16+C17)</f>
        <v>0</v>
      </c>
      <c r="D15" s="126">
        <f t="shared" ref="D15:I15" si="4">(D16+D17)</f>
        <v>0</v>
      </c>
      <c r="E15" s="126">
        <f t="shared" si="4"/>
        <v>0</v>
      </c>
      <c r="F15" s="126">
        <f t="shared" si="4"/>
        <v>0</v>
      </c>
      <c r="G15" s="126">
        <f t="shared" si="4"/>
        <v>0</v>
      </c>
      <c r="H15" s="126">
        <f t="shared" si="4"/>
        <v>0</v>
      </c>
      <c r="I15" s="126">
        <f t="shared" si="4"/>
        <v>0</v>
      </c>
      <c r="J15" s="127">
        <f>I15/$I$42</f>
        <v>0</v>
      </c>
    </row>
    <row r="16" spans="1:11" x14ac:dyDescent="0.2">
      <c r="A16" s="151" t="s">
        <v>39</v>
      </c>
      <c r="B16" s="160" t="s">
        <v>97</v>
      </c>
      <c r="C16" s="125">
        <f>LA!F30</f>
        <v>0</v>
      </c>
      <c r="D16" s="125">
        <f>'1. A.'!F30</f>
        <v>0</v>
      </c>
      <c r="E16" s="125">
        <f>'2.  A'!F30</f>
        <v>0</v>
      </c>
      <c r="F16" s="125">
        <f>'3. A.'!F30</f>
        <v>0</v>
      </c>
      <c r="G16" s="125">
        <f>'4.A'!F30</f>
        <v>0</v>
      </c>
      <c r="H16" s="125">
        <f>'5. A.'!F30</f>
        <v>0</v>
      </c>
      <c r="I16" s="125">
        <f t="shared" ref="I16:I17" si="5">SUM(C16:H16)</f>
        <v>0</v>
      </c>
      <c r="J16" s="205"/>
    </row>
    <row r="17" spans="1:10" x14ac:dyDescent="0.2">
      <c r="A17" s="151" t="s">
        <v>40</v>
      </c>
      <c r="B17" s="158" t="s">
        <v>95</v>
      </c>
      <c r="C17" s="125">
        <f>LA!F33</f>
        <v>0</v>
      </c>
      <c r="D17" s="125">
        <f>'1. A.'!F33</f>
        <v>0</v>
      </c>
      <c r="E17" s="125">
        <f>'2.  A'!F33</f>
        <v>0</v>
      </c>
      <c r="F17" s="125">
        <f>'3. A.'!F133</f>
        <v>0</v>
      </c>
      <c r="G17" s="125">
        <f>'4.A'!F33</f>
        <v>0</v>
      </c>
      <c r="H17" s="125">
        <f>'5. A.'!F33</f>
        <v>0</v>
      </c>
      <c r="I17" s="125">
        <f t="shared" si="5"/>
        <v>0</v>
      </c>
      <c r="J17" s="206"/>
    </row>
    <row r="18" spans="1:10" x14ac:dyDescent="0.2">
      <c r="A18" s="152"/>
      <c r="B18" s="162"/>
      <c r="C18" s="96"/>
      <c r="D18" s="96"/>
      <c r="E18" s="96"/>
      <c r="F18" s="96"/>
      <c r="G18" s="96"/>
      <c r="H18" s="96"/>
      <c r="I18" s="96"/>
      <c r="J18" s="207"/>
    </row>
    <row r="19" spans="1:10" x14ac:dyDescent="0.2">
      <c r="A19" s="147" t="s">
        <v>41</v>
      </c>
      <c r="B19" s="157" t="s">
        <v>14</v>
      </c>
      <c r="C19" s="126">
        <f>SUM(C20:C27)</f>
        <v>0</v>
      </c>
      <c r="D19" s="126">
        <f t="shared" ref="D19:I19" si="6">SUM(D20:D27)</f>
        <v>0</v>
      </c>
      <c r="E19" s="126">
        <f t="shared" si="6"/>
        <v>0</v>
      </c>
      <c r="F19" s="126">
        <f t="shared" si="6"/>
        <v>0</v>
      </c>
      <c r="G19" s="126">
        <f t="shared" si="6"/>
        <v>0</v>
      </c>
      <c r="H19" s="126">
        <f t="shared" si="6"/>
        <v>0</v>
      </c>
      <c r="I19" s="126">
        <f t="shared" si="6"/>
        <v>0</v>
      </c>
      <c r="J19" s="127">
        <f>I19/$I$42</f>
        <v>0</v>
      </c>
    </row>
    <row r="20" spans="1:10" x14ac:dyDescent="0.2">
      <c r="A20" s="149" t="s">
        <v>42</v>
      </c>
      <c r="B20" s="161" t="s">
        <v>11</v>
      </c>
      <c r="C20" s="125">
        <f>LA!F38</f>
        <v>0</v>
      </c>
      <c r="D20" s="125">
        <f>'1. A.'!F38</f>
        <v>0</v>
      </c>
      <c r="E20" s="125">
        <f>'2.  A'!F38</f>
        <v>0</v>
      </c>
      <c r="F20" s="125">
        <f>'3. A.'!F38</f>
        <v>0</v>
      </c>
      <c r="G20" s="125">
        <f>'4.A'!F38</f>
        <v>0</v>
      </c>
      <c r="H20" s="125">
        <f>'5. A.'!F38</f>
        <v>0</v>
      </c>
      <c r="I20" s="125">
        <f t="shared" ref="I20:I27" si="7">SUM(C20:H20)</f>
        <v>0</v>
      </c>
      <c r="J20" s="208"/>
    </row>
    <row r="21" spans="1:10" x14ac:dyDescent="0.2">
      <c r="A21" s="149" t="s">
        <v>43</v>
      </c>
      <c r="B21" s="161" t="s">
        <v>22</v>
      </c>
      <c r="C21" s="125">
        <f>LA!F41</f>
        <v>0</v>
      </c>
      <c r="D21" s="125">
        <f>'1. A.'!F41</f>
        <v>0</v>
      </c>
      <c r="E21" s="125">
        <f>'2.  A'!F41</f>
        <v>0</v>
      </c>
      <c r="F21" s="125">
        <f>'3. A.'!F41</f>
        <v>0</v>
      </c>
      <c r="G21" s="125">
        <f>'4.A'!F41</f>
        <v>0</v>
      </c>
      <c r="H21" s="125">
        <f>'5. A.'!F41</f>
        <v>0</v>
      </c>
      <c r="I21" s="125">
        <f t="shared" si="7"/>
        <v>0</v>
      </c>
      <c r="J21" s="209"/>
    </row>
    <row r="22" spans="1:10" x14ac:dyDescent="0.2">
      <c r="A22" s="153" t="s">
        <v>130</v>
      </c>
      <c r="B22" s="165" t="s">
        <v>112</v>
      </c>
      <c r="C22" s="125">
        <f>LA!F44</f>
        <v>0</v>
      </c>
      <c r="D22" s="125">
        <f>'1. A.'!F44</f>
        <v>0</v>
      </c>
      <c r="E22" s="125">
        <f>'2.  A'!F44</f>
        <v>0</v>
      </c>
      <c r="F22" s="125">
        <f>'3. A.'!F44</f>
        <v>0</v>
      </c>
      <c r="G22" s="125">
        <f>'4.A'!F44</f>
        <v>0</v>
      </c>
      <c r="H22" s="125">
        <f>'5. A.'!F44</f>
        <v>0</v>
      </c>
      <c r="I22" s="125">
        <f t="shared" si="7"/>
        <v>0</v>
      </c>
      <c r="J22" s="209"/>
    </row>
    <row r="23" spans="1:10" x14ac:dyDescent="0.2">
      <c r="A23" s="151" t="s">
        <v>133</v>
      </c>
      <c r="B23" s="160" t="s">
        <v>12</v>
      </c>
      <c r="C23" s="125">
        <f>LA!F47</f>
        <v>0</v>
      </c>
      <c r="D23" s="125">
        <f>'1. A.'!F47</f>
        <v>0</v>
      </c>
      <c r="E23" s="125">
        <f>'2.  A'!F47</f>
        <v>0</v>
      </c>
      <c r="F23" s="125">
        <f>'3. A.'!F47</f>
        <v>0</v>
      </c>
      <c r="G23" s="125">
        <f>'4.A'!F47</f>
        <v>0</v>
      </c>
      <c r="H23" s="125">
        <f>'5. A.'!F47</f>
        <v>0</v>
      </c>
      <c r="I23" s="125">
        <f t="shared" si="7"/>
        <v>0</v>
      </c>
      <c r="J23" s="209"/>
    </row>
    <row r="24" spans="1:10" x14ac:dyDescent="0.2">
      <c r="A24" s="151" t="s">
        <v>136</v>
      </c>
      <c r="B24" s="160" t="s">
        <v>13</v>
      </c>
      <c r="C24" s="125">
        <f>LA!F50</f>
        <v>0</v>
      </c>
      <c r="D24" s="125">
        <f>'1. A.'!F50</f>
        <v>0</v>
      </c>
      <c r="E24" s="125">
        <f>'2.  A'!F50</f>
        <v>0</v>
      </c>
      <c r="F24" s="125">
        <f>'3. A.'!F50</f>
        <v>0</v>
      </c>
      <c r="G24" s="125">
        <f>'4.A'!F50</f>
        <v>0</v>
      </c>
      <c r="H24" s="125">
        <f>'5. A.'!F50</f>
        <v>0</v>
      </c>
      <c r="I24" s="125">
        <f t="shared" si="7"/>
        <v>0</v>
      </c>
      <c r="J24" s="209"/>
    </row>
    <row r="25" spans="1:10" s="24" customFormat="1" x14ac:dyDescent="0.2">
      <c r="A25" s="151" t="s">
        <v>139</v>
      </c>
      <c r="B25" s="160" t="s">
        <v>99</v>
      </c>
      <c r="C25" s="125">
        <f>LA!F53</f>
        <v>0</v>
      </c>
      <c r="D25" s="125">
        <f>'1. A.'!F53</f>
        <v>0</v>
      </c>
      <c r="E25" s="125">
        <f>'2.  A'!F53</f>
        <v>0</v>
      </c>
      <c r="F25" s="125">
        <f>'3. A.'!F53</f>
        <v>0</v>
      </c>
      <c r="G25" s="125">
        <f>'4.A'!F53</f>
        <v>0</v>
      </c>
      <c r="H25" s="125">
        <f>'5. A.'!F53</f>
        <v>0</v>
      </c>
      <c r="I25" s="125">
        <f t="shared" si="7"/>
        <v>0</v>
      </c>
      <c r="J25" s="209"/>
    </row>
    <row r="26" spans="1:10" x14ac:dyDescent="0.2">
      <c r="A26" s="151" t="s">
        <v>142</v>
      </c>
      <c r="B26" s="160" t="s">
        <v>164</v>
      </c>
      <c r="C26" s="125">
        <f>LA!F56</f>
        <v>0</v>
      </c>
      <c r="D26" s="125">
        <f>'1. A.'!F56</f>
        <v>0</v>
      </c>
      <c r="E26" s="125">
        <f>'2.  A'!F56</f>
        <v>0</v>
      </c>
      <c r="F26" s="125">
        <f>'3. A.'!F56</f>
        <v>0</v>
      </c>
      <c r="G26" s="125">
        <f>'4.A'!F56</f>
        <v>0</v>
      </c>
      <c r="H26" s="125">
        <f>'5. A.'!F56</f>
        <v>0</v>
      </c>
      <c r="I26" s="125">
        <f t="shared" si="7"/>
        <v>0</v>
      </c>
      <c r="J26" s="209"/>
    </row>
    <row r="27" spans="1:10" x14ac:dyDescent="0.2">
      <c r="A27" s="151" t="s">
        <v>145</v>
      </c>
      <c r="B27" s="158" t="s">
        <v>95</v>
      </c>
      <c r="C27" s="125">
        <f>LA!F59</f>
        <v>0</v>
      </c>
      <c r="D27" s="125">
        <f>'1. A.'!F59</f>
        <v>0</v>
      </c>
      <c r="E27" s="125">
        <f>'2.  A'!F59</f>
        <v>0</v>
      </c>
      <c r="F27" s="125">
        <f>'3. A.'!F59</f>
        <v>0</v>
      </c>
      <c r="G27" s="125">
        <f>'4.A'!F58</f>
        <v>0</v>
      </c>
      <c r="H27" s="125">
        <f>'5. A.'!F59</f>
        <v>0</v>
      </c>
      <c r="I27" s="125">
        <f t="shared" si="7"/>
        <v>0</v>
      </c>
      <c r="J27" s="209"/>
    </row>
    <row r="28" spans="1:10" x14ac:dyDescent="0.2">
      <c r="A28" s="151"/>
      <c r="B28" s="158"/>
      <c r="C28" s="95"/>
      <c r="D28" s="95"/>
      <c r="E28" s="95"/>
      <c r="F28" s="95"/>
      <c r="G28" s="95"/>
      <c r="H28" s="95"/>
      <c r="I28" s="95"/>
      <c r="J28" s="210"/>
    </row>
    <row r="29" spans="1:10" x14ac:dyDescent="0.2">
      <c r="A29" s="147" t="s">
        <v>53</v>
      </c>
      <c r="B29" s="157" t="s">
        <v>113</v>
      </c>
      <c r="C29" s="126">
        <f t="shared" ref="C29:I29" si="8">(C30+C31+C32)</f>
        <v>0</v>
      </c>
      <c r="D29" s="126">
        <f t="shared" si="8"/>
        <v>100</v>
      </c>
      <c r="E29" s="126">
        <f t="shared" si="8"/>
        <v>0</v>
      </c>
      <c r="F29" s="126">
        <f t="shared" si="8"/>
        <v>0</v>
      </c>
      <c r="G29" s="126">
        <f t="shared" si="8"/>
        <v>0</v>
      </c>
      <c r="H29" s="126">
        <f t="shared" si="8"/>
        <v>1500</v>
      </c>
      <c r="I29" s="126">
        <f t="shared" si="8"/>
        <v>1600</v>
      </c>
      <c r="J29" s="127">
        <f>I29/$I$42</f>
        <v>4.3126684636118601E-2</v>
      </c>
    </row>
    <row r="30" spans="1:10" x14ac:dyDescent="0.2">
      <c r="A30" s="151" t="s">
        <v>44</v>
      </c>
      <c r="B30" s="158" t="s">
        <v>49</v>
      </c>
      <c r="C30" s="125">
        <f>LA!F64</f>
        <v>0</v>
      </c>
      <c r="D30" s="125">
        <f>'1. A.'!F64</f>
        <v>0</v>
      </c>
      <c r="E30" s="125">
        <f>'2.  A'!F64</f>
        <v>0</v>
      </c>
      <c r="F30" s="125">
        <f>'3. A.'!F64</f>
        <v>0</v>
      </c>
      <c r="G30" s="125">
        <f>'4.A'!F64</f>
        <v>0</v>
      </c>
      <c r="H30" s="125">
        <f>'5. A.'!F64</f>
        <v>0</v>
      </c>
      <c r="I30" s="125">
        <f t="shared" ref="I30:I32" si="9">SUM(C30:H30)</f>
        <v>0</v>
      </c>
      <c r="J30" s="205"/>
    </row>
    <row r="31" spans="1:10" ht="15" customHeight="1" x14ac:dyDescent="0.2">
      <c r="A31" s="151" t="s">
        <v>45</v>
      </c>
      <c r="B31" s="158" t="s">
        <v>50</v>
      </c>
      <c r="C31" s="125">
        <f>LA!F67</f>
        <v>0</v>
      </c>
      <c r="D31" s="125">
        <f>'1. A.'!F67</f>
        <v>100</v>
      </c>
      <c r="E31" s="125">
        <f>'2.  A'!F67</f>
        <v>0</v>
      </c>
      <c r="F31" s="125">
        <f>'3. A.'!F67</f>
        <v>0</v>
      </c>
      <c r="G31" s="125">
        <f>'4.A'!F67</f>
        <v>0</v>
      </c>
      <c r="H31" s="125">
        <f>'5. A.'!F67</f>
        <v>1500</v>
      </c>
      <c r="I31" s="125">
        <f t="shared" si="9"/>
        <v>1600</v>
      </c>
      <c r="J31" s="206"/>
    </row>
    <row r="32" spans="1:10" ht="15" customHeight="1" x14ac:dyDescent="0.2">
      <c r="A32" s="151" t="s">
        <v>85</v>
      </c>
      <c r="B32" s="158" t="s">
        <v>88</v>
      </c>
      <c r="C32" s="125">
        <f>LA!F70</f>
        <v>0</v>
      </c>
      <c r="D32" s="125">
        <f>'1. A.'!F70</f>
        <v>0</v>
      </c>
      <c r="E32" s="125">
        <f>'2.  A'!F70</f>
        <v>0</v>
      </c>
      <c r="F32" s="125">
        <f>'3. A.'!F70</f>
        <v>0</v>
      </c>
      <c r="G32" s="125">
        <f>'4.A'!F70</f>
        <v>0</v>
      </c>
      <c r="H32" s="125">
        <f>'5. A.'!F70</f>
        <v>0</v>
      </c>
      <c r="I32" s="125">
        <f t="shared" si="9"/>
        <v>0</v>
      </c>
      <c r="J32" s="206"/>
    </row>
    <row r="33" spans="1:10" x14ac:dyDescent="0.2">
      <c r="A33" s="151"/>
      <c r="B33" s="158"/>
      <c r="C33" s="95"/>
      <c r="D33" s="95"/>
      <c r="E33" s="95"/>
      <c r="F33" s="95"/>
      <c r="G33" s="95"/>
      <c r="H33" s="95"/>
      <c r="I33" s="95"/>
      <c r="J33" s="207"/>
    </row>
    <row r="34" spans="1:10" x14ac:dyDescent="0.2">
      <c r="A34" s="147" t="s">
        <v>152</v>
      </c>
      <c r="B34" s="157" t="s">
        <v>6</v>
      </c>
      <c r="C34" s="126">
        <f t="shared" ref="C34:I34" si="10">(C36+C37+C38)</f>
        <v>0</v>
      </c>
      <c r="D34" s="126">
        <f t="shared" si="10"/>
        <v>0</v>
      </c>
      <c r="E34" s="126">
        <f t="shared" si="10"/>
        <v>0</v>
      </c>
      <c r="F34" s="126">
        <f t="shared" si="10"/>
        <v>0</v>
      </c>
      <c r="G34" s="126">
        <f t="shared" si="10"/>
        <v>0</v>
      </c>
      <c r="H34" s="126">
        <f t="shared" si="10"/>
        <v>0</v>
      </c>
      <c r="I34" s="126">
        <f t="shared" si="10"/>
        <v>0</v>
      </c>
      <c r="J34" s="127">
        <f>I34/$I$42</f>
        <v>0</v>
      </c>
    </row>
    <row r="35" spans="1:10" ht="15" customHeight="1" x14ac:dyDescent="0.2">
      <c r="A35" s="151" t="s">
        <v>47</v>
      </c>
      <c r="B35" s="158" t="str">
        <f>LA!B75</f>
        <v>Studies, technical documentations, permissions</v>
      </c>
      <c r="C35" s="125">
        <f>LA!F75</f>
        <v>0</v>
      </c>
      <c r="D35" s="125">
        <f>'1. A.'!F75</f>
        <v>0</v>
      </c>
      <c r="E35" s="125">
        <f>'2.  A'!F75</f>
        <v>0</v>
      </c>
      <c r="F35" s="125">
        <f>'3. A.'!F75</f>
        <v>0</v>
      </c>
      <c r="G35" s="125">
        <f>'4.A'!F75</f>
        <v>0</v>
      </c>
      <c r="H35" s="125">
        <f>'5. A.'!F75</f>
        <v>0</v>
      </c>
      <c r="I35" s="125">
        <f t="shared" ref="I35:I37" si="11">SUM(C35:H35)</f>
        <v>0</v>
      </c>
      <c r="J35" s="201"/>
    </row>
    <row r="36" spans="1:10" x14ac:dyDescent="0.2">
      <c r="A36" s="151" t="s">
        <v>48</v>
      </c>
      <c r="B36" s="158" t="str">
        <f>LA!B78</f>
        <v>Construction,  works</v>
      </c>
      <c r="C36" s="125">
        <f>LA!F78</f>
        <v>0</v>
      </c>
      <c r="D36" s="125">
        <f>'1. A.'!F78</f>
        <v>0</v>
      </c>
      <c r="E36" s="125">
        <f>'2.  A'!F78</f>
        <v>0</v>
      </c>
      <c r="F36" s="125">
        <f>'3. A.'!F78</f>
        <v>0</v>
      </c>
      <c r="G36" s="125">
        <f>'4.A'!F78</f>
        <v>0</v>
      </c>
      <c r="H36" s="125">
        <f>'5. A.'!F78</f>
        <v>0</v>
      </c>
      <c r="I36" s="125">
        <f t="shared" si="11"/>
        <v>0</v>
      </c>
      <c r="J36" s="202"/>
    </row>
    <row r="37" spans="1:10" x14ac:dyDescent="0.2">
      <c r="A37" s="175" t="s">
        <v>54</v>
      </c>
      <c r="B37" s="160" t="str">
        <f>LA!B81</f>
        <v>Reconstruction, works</v>
      </c>
      <c r="C37" s="125">
        <f>LA!F81</f>
        <v>0</v>
      </c>
      <c r="D37" s="125">
        <f>'1. A.'!F81</f>
        <v>0</v>
      </c>
      <c r="E37" s="125">
        <f>'2.  A'!F81</f>
        <v>0</v>
      </c>
      <c r="F37" s="125">
        <f>'3. A.'!F81</f>
        <v>0</v>
      </c>
      <c r="G37" s="125">
        <f>'4.A'!F81</f>
        <v>0</v>
      </c>
      <c r="H37" s="125">
        <f>'5. A.'!F81</f>
        <v>0</v>
      </c>
      <c r="I37" s="125">
        <f t="shared" si="11"/>
        <v>0</v>
      </c>
      <c r="J37" s="202"/>
    </row>
    <row r="38" spans="1:10" x14ac:dyDescent="0.2">
      <c r="A38" s="154"/>
      <c r="B38" s="163"/>
      <c r="C38" s="118"/>
      <c r="D38" s="118"/>
      <c r="E38" s="118"/>
      <c r="F38" s="118"/>
      <c r="G38" s="118"/>
      <c r="H38" s="118"/>
      <c r="I38" s="118"/>
      <c r="J38" s="203"/>
    </row>
    <row r="39" spans="1:10" ht="13.5" thickBot="1" x14ac:dyDescent="0.25">
      <c r="A39" s="147" t="s">
        <v>55</v>
      </c>
      <c r="B39" s="157" t="s">
        <v>98</v>
      </c>
      <c r="C39" s="126">
        <f t="shared" ref="C39:I39" si="12">C40</f>
        <v>200</v>
      </c>
      <c r="D39" s="126" t="str">
        <f t="shared" si="12"/>
        <v>0,00</v>
      </c>
      <c r="E39" s="126">
        <f t="shared" si="12"/>
        <v>120</v>
      </c>
      <c r="F39" s="126">
        <f t="shared" si="12"/>
        <v>100</v>
      </c>
      <c r="G39" s="126">
        <f t="shared" si="12"/>
        <v>80</v>
      </c>
      <c r="H39" s="126" t="str">
        <f t="shared" si="12"/>
        <v>0,00</v>
      </c>
      <c r="I39" s="126">
        <f t="shared" si="12"/>
        <v>500</v>
      </c>
      <c r="J39" s="127">
        <f>I39/$I$42</f>
        <v>1.3477088948787063E-2</v>
      </c>
    </row>
    <row r="40" spans="1:10" ht="39" thickBot="1" x14ac:dyDescent="0.25">
      <c r="A40" s="154" t="s">
        <v>56</v>
      </c>
      <c r="B40" s="163" t="s">
        <v>168</v>
      </c>
      <c r="C40" s="125">
        <f>LA!F85</f>
        <v>200</v>
      </c>
      <c r="D40" s="125" t="str">
        <f>'1. A.'!F85</f>
        <v>0,00</v>
      </c>
      <c r="E40" s="125">
        <f>'2.  A'!F85</f>
        <v>120</v>
      </c>
      <c r="F40" s="125">
        <f>'3. A.'!F85</f>
        <v>100</v>
      </c>
      <c r="G40" s="125">
        <f>'4.A'!F85</f>
        <v>80</v>
      </c>
      <c r="H40" s="125" t="str">
        <f>'5. A.'!F85</f>
        <v>0,00</v>
      </c>
      <c r="I40" s="125">
        <f t="shared" ref="I40" si="13">SUM(C40:H40)</f>
        <v>500</v>
      </c>
      <c r="J40" s="128"/>
    </row>
    <row r="41" spans="1:10" ht="13.5" thickBot="1" x14ac:dyDescent="0.25">
      <c r="A41" s="155"/>
      <c r="B41" s="164"/>
      <c r="C41" s="97"/>
      <c r="D41" s="97"/>
      <c r="E41" s="97"/>
      <c r="F41" s="97"/>
      <c r="G41" s="97"/>
      <c r="H41" s="97"/>
      <c r="I41" s="97"/>
      <c r="J41" s="128"/>
    </row>
    <row r="42" spans="1:10" ht="13.5" thickBot="1" x14ac:dyDescent="0.25">
      <c r="A42" s="98" t="s">
        <v>153</v>
      </c>
      <c r="B42" s="90" t="s">
        <v>151</v>
      </c>
      <c r="C42" s="176">
        <f>+(C4+C10+C15+C19+C29+C34+C39)</f>
        <v>10200</v>
      </c>
      <c r="D42" s="176">
        <f t="shared" ref="D42:I42" si="14">+(D4+D10+D15+D19+D29+D34+D39)</f>
        <v>8100</v>
      </c>
      <c r="E42" s="176">
        <f t="shared" si="14"/>
        <v>6120</v>
      </c>
      <c r="F42" s="176">
        <f t="shared" si="14"/>
        <v>5100</v>
      </c>
      <c r="G42" s="176">
        <f t="shared" si="14"/>
        <v>4080</v>
      </c>
      <c r="H42" s="176">
        <f t="shared" si="14"/>
        <v>3500</v>
      </c>
      <c r="I42" s="176">
        <f t="shared" si="14"/>
        <v>37100</v>
      </c>
      <c r="J42" s="177">
        <v>1</v>
      </c>
    </row>
    <row r="43" spans="1:10" ht="13.5" thickBot="1" x14ac:dyDescent="0.25"/>
    <row r="44" spans="1:10" s="139" customFormat="1" ht="24" customHeight="1" thickBot="1" x14ac:dyDescent="0.25">
      <c r="A44" s="142"/>
      <c r="B44" s="143" t="s">
        <v>161</v>
      </c>
      <c r="C44" s="141">
        <f t="shared" ref="C44" si="15">C42/I42</f>
        <v>0.27493261455525608</v>
      </c>
      <c r="D44" s="174">
        <f>D42/I42</f>
        <v>0.21832884097035041</v>
      </c>
      <c r="E44" s="141">
        <f>E42/I42</f>
        <v>0.16495956873315365</v>
      </c>
      <c r="F44" s="141">
        <f>F42/I42</f>
        <v>0.13746630727762804</v>
      </c>
      <c r="G44" s="141">
        <f>G42/I42</f>
        <v>0.10997304582210242</v>
      </c>
      <c r="H44" s="141">
        <f>H42/I42</f>
        <v>9.4339622641509441E-2</v>
      </c>
      <c r="I44" s="141">
        <f>SUM(C44+D44+E44+F44+G44+H44)</f>
        <v>1</v>
      </c>
      <c r="J44" s="140"/>
    </row>
  </sheetData>
  <mergeCells count="7">
    <mergeCell ref="J35:J38"/>
    <mergeCell ref="D1:J1"/>
    <mergeCell ref="J30:J33"/>
    <mergeCell ref="J5:J9"/>
    <mergeCell ref="J11:J14"/>
    <mergeCell ref="J16:J18"/>
    <mergeCell ref="J20:J28"/>
  </mergeCells>
  <pageMargins left="0.7" right="0.7" top="0.75" bottom="0.75" header="0.3" footer="0.3"/>
  <pageSetup paperSize="9" scale="67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BreakPreview" zoomScaleNormal="100" workbookViewId="0">
      <selection activeCell="L35" sqref="L35"/>
    </sheetView>
  </sheetViews>
  <sheetFormatPr defaultRowHeight="12.75" x14ac:dyDescent="0.2"/>
  <cols>
    <col min="1" max="1" width="32" style="13" customWidth="1"/>
    <col min="2" max="2" width="17.42578125" customWidth="1"/>
    <col min="3" max="3" width="12.140625" customWidth="1"/>
    <col min="4" max="4" width="16.7109375" customWidth="1"/>
    <col min="5" max="5" width="12.7109375" customWidth="1"/>
    <col min="6" max="6" width="16.5703125" customWidth="1"/>
    <col min="7" max="7" width="12.140625" customWidth="1"/>
    <col min="8" max="8" width="16.85546875" customWidth="1"/>
    <col min="9" max="9" width="11.5703125" customWidth="1"/>
    <col min="10" max="10" width="18.140625" customWidth="1"/>
    <col min="11" max="11" width="12" customWidth="1"/>
    <col min="12" max="12" width="18.5703125" customWidth="1"/>
    <col min="13" max="13" width="13.140625" customWidth="1"/>
    <col min="14" max="14" width="16.28515625" customWidth="1"/>
    <col min="15" max="15" width="12.28515625" customWidth="1"/>
    <col min="16" max="16" width="10.5703125" hidden="1" customWidth="1"/>
  </cols>
  <sheetData>
    <row r="1" spans="1:16" x14ac:dyDescent="0.2">
      <c r="A1" s="130"/>
    </row>
    <row r="2" spans="1:16" ht="13.5" thickBot="1" x14ac:dyDescent="0.25"/>
    <row r="3" spans="1:16" ht="16.5" thickBot="1" x14ac:dyDescent="0.3">
      <c r="A3" s="28" t="s">
        <v>154</v>
      </c>
      <c r="B3" s="215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7"/>
      <c r="P3" t="s">
        <v>20</v>
      </c>
    </row>
    <row r="4" spans="1:16" s="11" customFormat="1" ht="12.75" customHeight="1" thickBot="1" x14ac:dyDescent="0.25">
      <c r="A4" s="14" t="s">
        <v>2</v>
      </c>
      <c r="B4" s="218" t="s">
        <v>155</v>
      </c>
      <c r="C4" s="219"/>
      <c r="D4" s="218" t="s">
        <v>156</v>
      </c>
      <c r="E4" s="219"/>
      <c r="F4" s="218" t="s">
        <v>157</v>
      </c>
      <c r="G4" s="219"/>
      <c r="H4" s="218" t="s">
        <v>158</v>
      </c>
      <c r="I4" s="219"/>
      <c r="J4" s="218" t="s">
        <v>159</v>
      </c>
      <c r="K4" s="219"/>
      <c r="L4" s="218" t="s">
        <v>160</v>
      </c>
      <c r="M4" s="219"/>
      <c r="N4" s="220" t="s">
        <v>28</v>
      </c>
      <c r="O4" s="221"/>
      <c r="P4"/>
    </row>
    <row r="5" spans="1:16" ht="6" customHeight="1" x14ac:dyDescent="0.2">
      <c r="A5" s="19"/>
      <c r="B5" s="34"/>
      <c r="C5" s="34"/>
      <c r="D5" s="34"/>
      <c r="E5" s="34"/>
      <c r="F5" s="35"/>
      <c r="G5" s="35"/>
      <c r="H5" s="35"/>
      <c r="I5" s="35"/>
      <c r="J5" s="35"/>
      <c r="K5" s="35"/>
      <c r="L5" s="35"/>
      <c r="M5" s="35"/>
      <c r="N5" s="64"/>
      <c r="O5" s="65"/>
      <c r="P5" s="11" t="s">
        <v>17</v>
      </c>
    </row>
    <row r="6" spans="1:16" ht="76.5" customHeight="1" x14ac:dyDescent="0.2">
      <c r="A6" s="69" t="s">
        <v>32</v>
      </c>
      <c r="B6" s="211">
        <f>LA!F1</f>
        <v>0</v>
      </c>
      <c r="C6" s="212"/>
      <c r="D6" s="211">
        <f>'1. A.'!G1</f>
        <v>0</v>
      </c>
      <c r="E6" s="212"/>
      <c r="F6" s="211">
        <f>'2.  A'!E1:G1</f>
        <v>0</v>
      </c>
      <c r="G6" s="212"/>
      <c r="H6" s="211">
        <f>'3. A.'!G1</f>
        <v>0</v>
      </c>
      <c r="I6" s="212"/>
      <c r="J6" s="211">
        <f>'4.A'!G1</f>
        <v>0</v>
      </c>
      <c r="K6" s="212"/>
      <c r="L6" s="211">
        <f>'5. A.'!G1</f>
        <v>0</v>
      </c>
      <c r="M6" s="212"/>
      <c r="N6" s="57"/>
      <c r="O6" s="66"/>
      <c r="P6" t="s">
        <v>18</v>
      </c>
    </row>
    <row r="7" spans="1:16" ht="5.25" customHeight="1" x14ac:dyDescent="0.2">
      <c r="A7" s="25"/>
      <c r="B7" s="40"/>
      <c r="C7" s="40"/>
      <c r="D7" s="40"/>
      <c r="E7" s="40"/>
      <c r="F7" s="41"/>
      <c r="G7" s="41"/>
      <c r="H7" s="41"/>
      <c r="I7" s="41"/>
      <c r="J7" s="41"/>
      <c r="K7" s="41"/>
      <c r="L7" s="41"/>
      <c r="M7" s="41"/>
      <c r="N7" s="57"/>
      <c r="O7" s="67"/>
    </row>
    <row r="8" spans="1:16" x14ac:dyDescent="0.2">
      <c r="A8" s="16" t="s">
        <v>23</v>
      </c>
      <c r="B8" s="213" t="str">
        <f>LA!I1</f>
        <v>UA</v>
      </c>
      <c r="C8" s="214"/>
      <c r="D8" s="213" t="str">
        <f>'1. A.'!I1</f>
        <v>HU</v>
      </c>
      <c r="E8" s="214"/>
      <c r="F8" s="213" t="str">
        <f>'2.  A'!I1</f>
        <v>SK</v>
      </c>
      <c r="G8" s="214"/>
      <c r="H8" s="213" t="str">
        <f>'3. A.'!I1</f>
        <v>UA</v>
      </c>
      <c r="I8" s="214"/>
      <c r="J8" s="213" t="str">
        <f>'4.A'!I1</f>
        <v>RO</v>
      </c>
      <c r="K8" s="214"/>
      <c r="L8" s="213" t="str">
        <f>'5. A.'!I1</f>
        <v>UA</v>
      </c>
      <c r="M8" s="214"/>
      <c r="N8" s="57"/>
      <c r="O8" s="66"/>
    </row>
    <row r="9" spans="1:16" s="24" customFormat="1" ht="12" customHeight="1" thickBot="1" x14ac:dyDescent="0.25">
      <c r="A9" s="59"/>
      <c r="B9" s="60"/>
      <c r="C9" s="61"/>
      <c r="D9" s="60"/>
      <c r="E9" s="61"/>
      <c r="F9" s="60"/>
      <c r="G9" s="61"/>
      <c r="H9" s="60"/>
      <c r="I9" s="61"/>
      <c r="J9" s="60"/>
      <c r="K9" s="61"/>
      <c r="L9" s="60"/>
      <c r="M9" s="61"/>
      <c r="N9" s="62"/>
      <c r="O9" s="63"/>
    </row>
    <row r="10" spans="1:16" x14ac:dyDescent="0.2">
      <c r="A10" s="58" t="s">
        <v>31</v>
      </c>
      <c r="B10" s="56" t="s">
        <v>24</v>
      </c>
      <c r="C10" s="56" t="s">
        <v>21</v>
      </c>
      <c r="D10" s="56" t="s">
        <v>24</v>
      </c>
      <c r="E10" s="56" t="s">
        <v>21</v>
      </c>
      <c r="F10" s="56" t="s">
        <v>24</v>
      </c>
      <c r="G10" s="56" t="s">
        <v>21</v>
      </c>
      <c r="H10" s="56" t="s">
        <v>24</v>
      </c>
      <c r="I10" s="56" t="s">
        <v>21</v>
      </c>
      <c r="J10" s="56" t="s">
        <v>24</v>
      </c>
      <c r="K10" s="56" t="s">
        <v>21</v>
      </c>
      <c r="L10" s="56" t="s">
        <v>24</v>
      </c>
      <c r="M10" s="56" t="s">
        <v>21</v>
      </c>
      <c r="N10" s="56" t="s">
        <v>24</v>
      </c>
      <c r="O10" s="56" t="s">
        <v>21</v>
      </c>
    </row>
    <row r="11" spans="1:16" ht="5.25" customHeight="1" x14ac:dyDescent="0.2">
      <c r="A11" s="17"/>
      <c r="B11" s="42"/>
      <c r="C11" s="42"/>
      <c r="D11" s="42"/>
      <c r="E11" s="42"/>
      <c r="F11" s="43"/>
      <c r="G11" s="43"/>
      <c r="H11" s="43"/>
      <c r="I11" s="43"/>
      <c r="J11" s="43"/>
      <c r="K11" s="43"/>
      <c r="L11" s="43"/>
      <c r="M11" s="53"/>
      <c r="N11" s="80"/>
      <c r="O11" s="48"/>
    </row>
    <row r="12" spans="1:16" x14ac:dyDescent="0.2">
      <c r="A12" s="16" t="s">
        <v>29</v>
      </c>
      <c r="B12" s="36">
        <f>ROUNDDOWN(LA!F88*0.9,2)</f>
        <v>9180</v>
      </c>
      <c r="C12" s="170">
        <f>B12/B18</f>
        <v>0.9</v>
      </c>
      <c r="D12" s="36">
        <f>ROUNDDOWN('1. A.'!F88*0.9,2)</f>
        <v>7290</v>
      </c>
      <c r="E12" s="170">
        <f>D12/D18</f>
        <v>0.9</v>
      </c>
      <c r="F12" s="36">
        <f>ROUNDDOWN('2.  A'!F88*0.9,2)</f>
        <v>5508</v>
      </c>
      <c r="G12" s="170">
        <f>F12/F18</f>
        <v>0.9</v>
      </c>
      <c r="H12" s="36">
        <f>ROUNDDOWN('3. A.'!F88*0.9,2)</f>
        <v>4590</v>
      </c>
      <c r="I12" s="170">
        <f>H12/H18</f>
        <v>0.9</v>
      </c>
      <c r="J12" s="36">
        <f>ROUNDDOWN('4.A'!F88*0.9,2)</f>
        <v>3672</v>
      </c>
      <c r="K12" s="170">
        <f>J12/J18</f>
        <v>0.9</v>
      </c>
      <c r="L12" s="36">
        <f>ROUNDDOWN('5. A.'!F88*0.9,2)</f>
        <v>3150</v>
      </c>
      <c r="M12" s="170">
        <f>L12/L18</f>
        <v>0.9</v>
      </c>
      <c r="N12" s="37">
        <f>B12+D12+F12+H12+J12+L12</f>
        <v>33390</v>
      </c>
      <c r="O12" s="170">
        <f>N12/N18</f>
        <v>0.9</v>
      </c>
    </row>
    <row r="13" spans="1:16" ht="4.5" customHeight="1" x14ac:dyDescent="0.2">
      <c r="A13" s="12"/>
      <c r="B13" s="38"/>
      <c r="C13" s="38"/>
      <c r="D13" s="38"/>
      <c r="E13" s="38"/>
      <c r="F13" s="39"/>
      <c r="G13" s="38"/>
      <c r="H13" s="39"/>
      <c r="I13" s="38"/>
      <c r="J13" s="39"/>
      <c r="K13" s="38"/>
      <c r="L13" s="39"/>
      <c r="M13" s="38"/>
      <c r="N13" s="79"/>
      <c r="O13" s="38"/>
    </row>
    <row r="14" spans="1:16" x14ac:dyDescent="0.2">
      <c r="A14" s="16" t="s">
        <v>30</v>
      </c>
      <c r="B14" s="36" t="str">
        <f>IF(LA!I1="UA","0,00",ROUNDDOWN(B18*0.05,2))</f>
        <v>0,00</v>
      </c>
      <c r="C14" s="170">
        <f>B14/C18</f>
        <v>0</v>
      </c>
      <c r="D14" s="36">
        <f>IF('1. A.'!I1="UA","0,00",ROUNDDOWN(D18*0.05,2))</f>
        <v>405</v>
      </c>
      <c r="E14" s="170">
        <f>D14/D18</f>
        <v>0.05</v>
      </c>
      <c r="F14" s="36">
        <f>IF('2.  A'!I1="UA","0,00",ROUNDDOWN(F18*0.05,2))</f>
        <v>306</v>
      </c>
      <c r="G14" s="170">
        <f>F14/F18</f>
        <v>0.05</v>
      </c>
      <c r="H14" s="36" t="str">
        <f>IF('3. A.'!I1="UA","0,00",ROUNDDOWN(H18*0.05,2))</f>
        <v>0,00</v>
      </c>
      <c r="I14" s="170">
        <f>H14/H18</f>
        <v>0</v>
      </c>
      <c r="J14" s="36">
        <f>IF('4.A'!I1="UA","0,00",ROUNDDOWN(J18*0.05,2))</f>
        <v>204</v>
      </c>
      <c r="K14" s="170">
        <f>J14/J18</f>
        <v>0.05</v>
      </c>
      <c r="L14" s="36" t="str">
        <f>IF('5. A.'!I1="UA","0,00",ROUNDDOWN(L18*0.05,2))</f>
        <v>0,00</v>
      </c>
      <c r="M14" s="170">
        <f>L14/L18</f>
        <v>0</v>
      </c>
      <c r="N14" s="37">
        <f>B14+D14+F14+H14+J14+L14</f>
        <v>915</v>
      </c>
      <c r="O14" s="170">
        <f>N14/N18</f>
        <v>2.4663072776280322E-2</v>
      </c>
    </row>
    <row r="15" spans="1:16" ht="5.25" customHeight="1" x14ac:dyDescent="0.2">
      <c r="A15" s="15"/>
      <c r="B15" s="38"/>
      <c r="C15" s="38"/>
      <c r="D15" s="38"/>
      <c r="E15" s="38"/>
      <c r="F15" s="39"/>
      <c r="G15" s="38"/>
      <c r="H15" s="39"/>
      <c r="I15" s="38"/>
      <c r="J15" s="39"/>
      <c r="K15" s="38"/>
      <c r="L15" s="39"/>
      <c r="M15" s="38"/>
      <c r="N15" s="79"/>
      <c r="O15" s="38"/>
    </row>
    <row r="16" spans="1:16" x14ac:dyDescent="0.2">
      <c r="A16" s="16" t="s">
        <v>25</v>
      </c>
      <c r="B16" s="36">
        <f>B18-B12-B14</f>
        <v>1020</v>
      </c>
      <c r="C16" s="170">
        <f>B16/B18</f>
        <v>0.1</v>
      </c>
      <c r="D16" s="36">
        <f>D18-D12-D14</f>
        <v>405</v>
      </c>
      <c r="E16" s="170">
        <f>D16/D18</f>
        <v>0.05</v>
      </c>
      <c r="F16" s="36">
        <f>F18-F12-F14</f>
        <v>306</v>
      </c>
      <c r="G16" s="170">
        <f>F16/F18</f>
        <v>0.05</v>
      </c>
      <c r="H16" s="36">
        <f>H18-H12-H14</f>
        <v>510</v>
      </c>
      <c r="I16" s="170">
        <f>H16/H18</f>
        <v>0.1</v>
      </c>
      <c r="J16" s="36">
        <f>J18-J12-J14</f>
        <v>204</v>
      </c>
      <c r="K16" s="170">
        <f>J16/J18</f>
        <v>0.05</v>
      </c>
      <c r="L16" s="36">
        <f>L18-L12-L14</f>
        <v>350</v>
      </c>
      <c r="M16" s="170">
        <f>L16/L18</f>
        <v>0.1</v>
      </c>
      <c r="N16" s="37">
        <f>B16+D16+F16+H16+J16+L16</f>
        <v>2795</v>
      </c>
      <c r="O16" s="170">
        <f>N16/N18</f>
        <v>7.533692722371968E-2</v>
      </c>
    </row>
    <row r="17" spans="1:15" ht="5.25" customHeight="1" thickBot="1" x14ac:dyDescent="0.25">
      <c r="A17" s="22"/>
      <c r="B17" s="44"/>
      <c r="C17" s="44"/>
      <c r="D17" s="44"/>
      <c r="E17" s="44"/>
      <c r="F17" s="45"/>
      <c r="G17" s="45"/>
      <c r="H17" s="45"/>
      <c r="I17" s="45"/>
      <c r="J17" s="45"/>
      <c r="K17" s="45"/>
      <c r="L17" s="45"/>
      <c r="M17" s="54"/>
      <c r="N17" s="78"/>
      <c r="O17" s="49"/>
    </row>
    <row r="18" spans="1:15" ht="13.5" thickBot="1" x14ac:dyDescent="0.25">
      <c r="A18" s="18" t="s">
        <v>26</v>
      </c>
      <c r="B18" s="50">
        <f>LA!F88</f>
        <v>10200</v>
      </c>
      <c r="C18" s="68">
        <v>1</v>
      </c>
      <c r="D18" s="50">
        <f>'1. A.'!F88</f>
        <v>8100</v>
      </c>
      <c r="E18" s="68">
        <v>1</v>
      </c>
      <c r="F18" s="50">
        <f>'2.  A'!F88</f>
        <v>6120</v>
      </c>
      <c r="G18" s="68">
        <v>1</v>
      </c>
      <c r="H18" s="50">
        <f>'3. A.'!F88</f>
        <v>5100</v>
      </c>
      <c r="I18" s="68">
        <v>1</v>
      </c>
      <c r="J18" s="50">
        <f>'4.A'!F88</f>
        <v>4080</v>
      </c>
      <c r="K18" s="68">
        <v>1</v>
      </c>
      <c r="L18" s="50">
        <f>'5. A.'!F88</f>
        <v>3500</v>
      </c>
      <c r="M18" s="68">
        <v>1</v>
      </c>
      <c r="N18" s="37">
        <f>N12+N14+N16</f>
        <v>37100</v>
      </c>
      <c r="O18" s="169">
        <v>1</v>
      </c>
    </row>
    <row r="19" spans="1:15" s="77" customFormat="1" ht="13.5" thickBot="1" x14ac:dyDescent="0.25">
      <c r="A19" s="71" t="s">
        <v>34</v>
      </c>
      <c r="B19" s="72"/>
      <c r="C19" s="73"/>
      <c r="D19" s="74"/>
      <c r="E19" s="74"/>
      <c r="F19" s="74"/>
      <c r="G19" s="74"/>
      <c r="H19" s="74"/>
      <c r="I19" s="74"/>
      <c r="J19" s="74"/>
      <c r="K19" s="74"/>
      <c r="L19" s="74"/>
      <c r="M19" s="75"/>
      <c r="N19" s="76">
        <f>B19+D19+F19+H19+J19+L19</f>
        <v>0</v>
      </c>
      <c r="O19" s="131"/>
    </row>
    <row r="20" spans="1:15" ht="20.25" customHeight="1" thickBot="1" x14ac:dyDescent="0.25">
      <c r="A20" s="18" t="s">
        <v>27</v>
      </c>
      <c r="B20" s="46">
        <f>B18-B19</f>
        <v>10200</v>
      </c>
      <c r="C20" s="46"/>
      <c r="D20" s="46">
        <f>D18-D19</f>
        <v>8100</v>
      </c>
      <c r="E20" s="46"/>
      <c r="F20" s="46">
        <f>F18-F19</f>
        <v>6120</v>
      </c>
      <c r="G20" s="46"/>
      <c r="H20" s="46">
        <f>H18-H19</f>
        <v>5100</v>
      </c>
      <c r="I20" s="46"/>
      <c r="J20" s="46">
        <f>J18-J19</f>
        <v>4080</v>
      </c>
      <c r="K20" s="46"/>
      <c r="L20" s="46">
        <f>L18-L19</f>
        <v>3500</v>
      </c>
      <c r="M20" s="55"/>
      <c r="N20" s="47">
        <f>N18-N19</f>
        <v>37100</v>
      </c>
      <c r="O20" s="33">
        <v>1</v>
      </c>
    </row>
    <row r="21" spans="1:15" x14ac:dyDescent="0.2">
      <c r="A21" s="51"/>
      <c r="B21" s="52"/>
      <c r="C21" s="52"/>
    </row>
    <row r="25" spans="1:15" ht="13.5" customHeight="1" x14ac:dyDescent="0.2"/>
    <row r="28" spans="1:15" ht="6.75" customHeight="1" x14ac:dyDescent="0.2"/>
    <row r="32" spans="1:15" ht="6" customHeight="1" x14ac:dyDescent="0.2"/>
    <row r="34" ht="6" customHeight="1" x14ac:dyDescent="0.2"/>
    <row r="36" ht="4.5" customHeight="1" x14ac:dyDescent="0.2"/>
    <row r="38" ht="6.75" customHeight="1" x14ac:dyDescent="0.2"/>
  </sheetData>
  <mergeCells count="20">
    <mergeCell ref="B3:O3"/>
    <mergeCell ref="B4:C4"/>
    <mergeCell ref="D4:E4"/>
    <mergeCell ref="F4:G4"/>
    <mergeCell ref="H4:I4"/>
    <mergeCell ref="J4:K4"/>
    <mergeCell ref="L4:M4"/>
    <mergeCell ref="N4:O4"/>
    <mergeCell ref="L6:M6"/>
    <mergeCell ref="B8:C8"/>
    <mergeCell ref="D8:E8"/>
    <mergeCell ref="F8:G8"/>
    <mergeCell ref="H8:I8"/>
    <mergeCell ref="J8:K8"/>
    <mergeCell ref="L8:M8"/>
    <mergeCell ref="B6:C6"/>
    <mergeCell ref="D6:E6"/>
    <mergeCell ref="F6:G6"/>
    <mergeCell ref="H6:I6"/>
    <mergeCell ref="J6:K6"/>
  </mergeCells>
  <phoneticPr fontId="7" type="noConversion"/>
  <dataValidations count="1">
    <dataValidation type="list" allowBlank="1" showInputMessage="1" showErrorMessage="1" sqref="B8:B9 L8:L9 J8:J9 H8:H9 F8:F9 D8:D9">
      <formula1>country</formula1>
    </dataValidation>
  </dataValidations>
  <pageMargins left="0.51" right="0.31" top="1" bottom="1" header="0.5" footer="0.5"/>
  <pageSetup paperSize="9" scale="59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7</vt:i4>
      </vt:variant>
    </vt:vector>
  </HeadingPairs>
  <TitlesOfParts>
    <vt:vector size="16" baseType="lpstr">
      <vt:lpstr>INFORMATION</vt:lpstr>
      <vt:lpstr>LA</vt:lpstr>
      <vt:lpstr>1. A.</vt:lpstr>
      <vt:lpstr>2.  A</vt:lpstr>
      <vt:lpstr>3. A.</vt:lpstr>
      <vt:lpstr>4.A</vt:lpstr>
      <vt:lpstr>5. A.</vt:lpstr>
      <vt:lpstr>Total Budget</vt:lpstr>
      <vt:lpstr>3. Sources of Funding</vt:lpstr>
      <vt:lpstr>'1. A.'!_1Àrea_d_impressió</vt:lpstr>
      <vt:lpstr>'3. Sources of Funding'!_2Àrea_d_impressió</vt:lpstr>
      <vt:lpstr>LA!_3Àrea_d_impressió</vt:lpstr>
      <vt:lpstr>'Total Budget'!_4Àrea_d_impressió</vt:lpstr>
      <vt:lpstr>country</vt:lpstr>
      <vt:lpstr>LA!Nyomtatási_cím</vt:lpstr>
      <vt:lpstr>LA!Nyomtatási_terület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Szakács Áron László</cp:lastModifiedBy>
  <cp:lastPrinted>2016-11-21T11:17:17Z</cp:lastPrinted>
  <dcterms:created xsi:type="dcterms:W3CDTF">2000-04-10T10:46:44Z</dcterms:created>
  <dcterms:modified xsi:type="dcterms:W3CDTF">2017-02-15T20:11:56Z</dcterms:modified>
</cp:coreProperties>
</file>